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11580" activeTab="0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<sst xmlns="http://schemas.openxmlformats.org/spreadsheetml/2006/main" count="1058" uniqueCount="631">
  <si>
    <t xml:space="preserve"> пакеты из полимерных и комбинированных материалов, масса нетто до 1 кг.</t>
  </si>
  <si>
    <t>тара, обеспечивающая сохранность, целостность товара</t>
  </si>
  <si>
    <t xml:space="preserve">Горох </t>
  </si>
  <si>
    <t xml:space="preserve">Кукуруза консервированная 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</si>
  <si>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</si>
  <si>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</si>
  <si>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</si>
  <si>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</si>
  <si>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</si>
  <si>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</si>
  <si>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</si>
  <si>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</si>
  <si>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</si>
  <si>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</si>
  <si>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</si>
  <si>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</si>
  <si>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Горошек   консервированный</t>
  </si>
  <si>
    <t>пакет/коробка/ящик</t>
  </si>
  <si>
    <t xml:space="preserve">ГОСТ Р 54315-2011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</si>
  <si>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>ГОСТ Р 54366-2011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</si>
  <si>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Р 54366-2011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</si>
  <si>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</si>
  <si>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>Заварные. Изготовлены из муки высшего сорта. Изделие в изломе пропеченое без следов непромеса, без постороннего вкуса и запаха.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</si>
  <si>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</si>
  <si>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Ядрица 1 сорт.  Целые и/или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</si>
  <si>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</si>
  <si>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и загрязненность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</si>
  <si>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и загрязненность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</si>
  <si>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и загрязненность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</si>
  <si>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</si>
  <si>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и загрязненность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</si>
  <si>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</si>
  <si>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</si>
  <si>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Натуральный. Изготовлен из овощного гороха мозговых сортов.  Первого товарного сорта. Зерна целые без примесей оболочек зерен и кормового гороха. Цвет зерен: зеленый или светло-зеленый или оливковый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</si>
  <si>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</si>
  <si>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Цельное  с сахаром. Массовая доля жира на менее 8,5%. Внешний вид и консистенция однородная, вязкая по всей массе. Цвет  белый  с кремовым оттенком, равномерный по всей массе. </t>
  </si>
  <si>
    <t xml:space="preserve"> Цвет светло-желтый или светло-коричневый. Запах свойственный сушеным дрожжам, без посторонних запахов: гнилостного, плесени .
</t>
  </si>
  <si>
    <t>реестровый номер контракта 2693400449416 000131</t>
  </si>
  <si>
    <t>реестровый номер контракта 2692300502316 000018</t>
  </si>
  <si>
    <t>реестровый номер контракта 2692200016716 000102</t>
  </si>
  <si>
    <t>реестровый номер контракта 1691300610916 000033</t>
  </si>
  <si>
    <t>реестровый номер контракта 2690800217016 000039</t>
  </si>
  <si>
    <t>реестровый номер контракта 2690201017416 000340</t>
  </si>
  <si>
    <t>реестровый номер контракта 2690201017416 000196</t>
  </si>
  <si>
    <t>реестровый номер контракта 3691600905916 000023</t>
  </si>
  <si>
    <t>реестровый номер контракта 2691100199417 000012</t>
  </si>
  <si>
    <t>реестровый номер контракта 3694100040516 000056</t>
  </si>
  <si>
    <t>реестровый номер контракта 2690500603117 000002</t>
  </si>
  <si>
    <t>реестровый номер контракта 2693800007416 000080</t>
  </si>
  <si>
    <t>реестровый номер контракта 2690600096316 000179</t>
  </si>
  <si>
    <t>реестровый номер контракта 26926 00054517 000005</t>
  </si>
  <si>
    <t xml:space="preserve">реестровый номер контракта </t>
  </si>
  <si>
    <t>реестровый номер контракта 2690800217016 000033</t>
  </si>
  <si>
    <t>реестровый номер контракта 2691600867216 000032</t>
  </si>
  <si>
    <t>реестровый номер контракта 2692400332517 000015</t>
  </si>
  <si>
    <t>реестровый номер контрактаь 3691101670416 000013</t>
  </si>
  <si>
    <t>реестровый номер контракта 3691101620717 000002</t>
  </si>
  <si>
    <t>реестровый номер контракта 2690800232416 000033</t>
  </si>
  <si>
    <t>реестровый номер контракта 3690700281116 000004</t>
  </si>
  <si>
    <t xml:space="preserve">Поставка продуктов питания  ( мясо кур) </t>
  </si>
  <si>
    <t>реестровый номер контракта 2693400449417 000010</t>
  </si>
  <si>
    <t>реестровый номер контракта 2690400863916 000316</t>
  </si>
  <si>
    <t>реестровый номер контракта 2692800172016 000066</t>
  </si>
  <si>
    <t xml:space="preserve"> Хлебопекарная высшего сорта. Запах свойственный пшеничной муке, без посторонних запахов,  затхлость и плесень отсутствуют. Отсутствует зараженность и загрязненность вредителями.  Цвет белый или белый с кремовым оттенком. </t>
  </si>
  <si>
    <t>Язык говяжий</t>
  </si>
  <si>
    <t>КГ</t>
  </si>
  <si>
    <t>ГОСТ Р 54366-2011,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</si>
  <si>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Блоки замороженные из говяжьих языков. Тип блока I. Поверхность без загрязнений и постороннего запаха.</t>
  </si>
  <si>
    <t>Тара, упаковочные материалы  обеспечивающие сохранность и товарный вид субпродуктов</t>
  </si>
  <si>
    <t>Томатное  пюре</t>
  </si>
  <si>
    <t>10.39.17.111</t>
  </si>
  <si>
    <t>Однородная концентрированная масса от полужидкой до мажущейся консистенции, без темных включений, остатков кожи, семян и грубых частиц плодов.</t>
  </si>
  <si>
    <t>Томаты (помидоры)</t>
  </si>
  <si>
    <t>01.13.34.000</t>
  </si>
  <si>
    <t>ГОСТ Р 55906-2013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</si>
  <si>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механических повреждений и солнечных ожогов, без излишней внешней влажности.  Без постороннего запаха и вкуса.</t>
  </si>
  <si>
    <t>томаты укладывают в ящики плотными рядами вровень с краями тары</t>
  </si>
  <si>
    <t>Огурцы</t>
  </si>
  <si>
    <t>01.13.32.000</t>
  </si>
  <si>
    <t>ГОСТ Р 54752-2011</t>
  </si>
  <si>
    <t xml:space="preserve"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Мякоть плотная, с недоразвитыми, водянистыми некожистыми семенами, без внутренних пустот. Без постороннего запаха и привкуса. Отсутствуют сельскохозяйственые вредители, а также огурцы, поврежденные сельскохозяйственными вредителями и пораженные болезнями. </t>
  </si>
  <si>
    <t>огурцы укладывают в ящики плотными рядами вровень с краями тары</t>
  </si>
  <si>
    <t xml:space="preserve">      10.39.15.000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</si>
  <si>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</si>
  <si>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</si>
  <si>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</si>
  <si>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</si>
  <si>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</si>
  <si>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</si>
  <si>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</si>
  <si>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 xml:space="preserve">Цвет равномерный. Консистенция мягкая, легко поддающаяся разламыванию. Поверхность изделия без грубого затвердевания на боковых гранях и выделения сиропа.
</t>
  </si>
  <si>
    <t xml:space="preserve">Блоки замороженные из говяжьей печени. Тип блока I.  Поверхность без загрязнений и постороннего запаха.   
</t>
  </si>
  <si>
    <t xml:space="preserve">Блокизамороженные  из говяжьих сердец. Тип блока I. Поверхность без загрязнений и постороннего запаха.   </t>
  </si>
  <si>
    <t xml:space="preserve">Неразделанная, 1 сорт. Поверхность  чистая, без чешуи. Рыба без наружных повреждений. 
</t>
  </si>
  <si>
    <t>пакет до 2 кг</t>
  </si>
  <si>
    <t>Одинакового размера и правильной формы c начинкой. Поверхность с четким рисунком, края с ровным обрезом без подтеков. Начинка в вафлях не  выступает за края. Начинка однородной консистенции, без крупинок и комочков.  Без постороннего вкуса и запаха.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</si>
  <si>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</si>
  <si>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</si>
  <si>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реестровый номер контракта 2690800154616 000028</t>
  </si>
  <si>
    <t>реестровый номер контракта 2692300080416 000109</t>
  </si>
  <si>
    <t>реестровый номер контракта 2693400449416 000123</t>
  </si>
  <si>
    <t>реестровый номер контракта 2690800154616 000019</t>
  </si>
  <si>
    <t>10.51.11.121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</si>
  <si>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</si>
  <si>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>Молоко питьевое ультрапастеризованное. Непрозрачная жидкость, без хлопьев белка и сбившихся комочков жира. Цвет белый равномерный по всей массе Жирность 3,2%.</t>
  </si>
  <si>
    <t>реестровый номер контракта 3691500541416 000013</t>
  </si>
  <si>
    <t>реестровый номер контракта2690600096316 000146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</si>
  <si>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</si>
  <si>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</si>
  <si>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</si>
  <si>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</si>
  <si>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</si>
  <si>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</si>
  <si>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</si>
  <si>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</si>
  <si>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</si>
  <si>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</si>
  <si>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>ОАО "ТВЕРЬПРОДТОРГ" Вх. № 25979 от 14.12.2015</t>
  </si>
  <si>
    <t xml:space="preserve">Мясо          (говядина ) </t>
  </si>
  <si>
    <t>ООО "ТВЕРЬ АГРОПРОМ" Вх. №18517 от 07.09.2016</t>
  </si>
  <si>
    <t>ОАО "ТВЕРЬПРОДТОРГ" Вх. б/н от 31.08.2016</t>
  </si>
  <si>
    <t xml:space="preserve">ООО "ТТФ "Чайка-3" Вх. № 18259 от 05.09.2016 </t>
  </si>
  <si>
    <t xml:space="preserve">                   ГОСТ 32896-2014 </t>
  </si>
  <si>
    <t>10.71.11.112</t>
  </si>
  <si>
    <t>10.71.11.111</t>
  </si>
  <si>
    <t>10.72.12.112</t>
  </si>
  <si>
    <t>10.72.11.110</t>
  </si>
  <si>
    <t>10.72.11.120</t>
  </si>
  <si>
    <t>10.13.14.411</t>
  </si>
  <si>
    <t>10.13.14.718</t>
  </si>
  <si>
    <t>10.51.11.111</t>
  </si>
  <si>
    <t>10.51.52.140</t>
  </si>
  <si>
    <t>10.51.52.112</t>
  </si>
  <si>
    <t>10.51.52.212</t>
  </si>
  <si>
    <t>10.51.40.313</t>
  </si>
  <si>
    <t>10.51.40.121</t>
  </si>
  <si>
    <t>10.51.52.130</t>
  </si>
  <si>
    <t>10.61.31.111</t>
  </si>
  <si>
    <t>10.61.31.119</t>
  </si>
  <si>
    <t>10.61.21.113</t>
  </si>
  <si>
    <t>10.39.17.190</t>
  </si>
  <si>
    <t>10.39.25.134</t>
  </si>
  <si>
    <t>10.39.25.131</t>
  </si>
  <si>
    <t>10.89.19.231</t>
  </si>
  <si>
    <t>10.20.13.122</t>
  </si>
  <si>
    <t>10.39.17.119</t>
  </si>
  <si>
    <t>10.39.17.110</t>
  </si>
  <si>
    <t>10.84.30.130</t>
  </si>
  <si>
    <t xml:space="preserve">Поваренная пищевая. Йодированная. Сорт «экстра». </t>
  </si>
  <si>
    <t>Рекомендуемая  НМЦ, руб. на 1-й квартал 2017 г</t>
  </si>
  <si>
    <t xml:space="preserve">Предложения по начальным (максимальным) ценам на продовольственные товары  (Изделия хлебобулочные и мучные кондитерские) на 1-й квартал 2017 года </t>
  </si>
  <si>
    <t xml:space="preserve">ГОСТ 26983-2015
</t>
  </si>
  <si>
    <t xml:space="preserve">картонная коробка  массой до 6 кг. </t>
  </si>
  <si>
    <t xml:space="preserve">ЗАО "Хлеб" Вх. № 25498 от 08.12.2016 </t>
  </si>
  <si>
    <t>ООО "ЗНАТНЫЕ ХЛЕБА" Вх. №25758 от 12.12.2016</t>
  </si>
  <si>
    <t>ООО "Русский хлеб" Вх. № 25757 от 12.12.2016</t>
  </si>
  <si>
    <t xml:space="preserve">ООО" ТТФ "Чайка-3" Вх. № 25497 от 08.12.2016 </t>
  </si>
  <si>
    <t xml:space="preserve">ОАО "ТВЕРЬПРОДТОРГ" Вх. № 25979 от 14.12.2016 </t>
  </si>
  <si>
    <t xml:space="preserve">Предложения по начальным (максимальным) ценам на продовольственные товары (овощи) на 1-й квартал  2017 года </t>
  </si>
  <si>
    <t>ООО "Продресурсы" Вх. № 25756 от 12.12. 2016</t>
  </si>
  <si>
    <t>Рекомендуемая  НМЦ, руб. 1-й квартал 2017 г</t>
  </si>
  <si>
    <t>Предложения по начальным (максимальным) ценам на продовольственные товары (мясо (говядина) и  субпродукты) на 1-й квартал 2017 года</t>
  </si>
  <si>
    <t xml:space="preserve">Требования к фасовке и упаковке  </t>
  </si>
  <si>
    <t xml:space="preserve">Требования к фасовке и упаковке </t>
  </si>
  <si>
    <t xml:space="preserve">Предложения по начальным (максимальным) ценам на продовольственные товары (мясо кур) на 1-й квартал  2017 года </t>
  </si>
  <si>
    <t>АО "Птицефабрика Верхневолжская" Вх № 25860 от 13.12.2016</t>
  </si>
  <si>
    <t>Предложения по начальным (максимальным) ценам на продовольственные товары (колбасные и тушеные изделия)  на 1-й квартал 2017 года</t>
  </si>
  <si>
    <t>Рекомендуемая  НМЦ, руб.1-й квартал 2017 г.</t>
  </si>
  <si>
    <t>Категория Б. Батоны с чистой сухой поверхностью, без пятен, слипов, поврежденной оболочки, наплывов фарша, плотной консистенции. Без посторонних привкусов и запахов</t>
  </si>
  <si>
    <t xml:space="preserve">Предложения по начальным (максимальным) ценам на продовольственные товары (молочная продукция) на  1-й квартал  2017 года </t>
  </si>
  <si>
    <t>Рекомендуемая  НМЦ, руб. 1-й квартал 2017 г.</t>
  </si>
  <si>
    <t>ОАО "Молоко" Вх. № 25759 от 12.12.2016</t>
  </si>
  <si>
    <t xml:space="preserve">Предложения по начальным (максимальным) ценам на продовольственные товары (рыба) на 1-й квартал  2017 года </t>
  </si>
  <si>
    <t>Рекомендуемая  НМЦ, рублей на 1-й  квартал 2017 г.</t>
  </si>
  <si>
    <t xml:space="preserve">Предложения по начальным (максимальным) ценам на продовольственные товары (фрукты) на 1-й квартал  2017 года </t>
  </si>
  <si>
    <t>Рекомендуемая  НМЦ, рублей на 1-й квартал 2017 г.</t>
  </si>
  <si>
    <t xml:space="preserve">Предложения по начальным (максимальным) ценам на продовольственные товары (прочая продукция) на 1-й квартал  2017 года </t>
  </si>
  <si>
    <t>Рекомендуемая  НМЦ, руб. на 1-й квартал 2017 г.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</si>
  <si>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</si>
  <si>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</si>
  <si>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</si>
  <si>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</si>
  <si>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</si>
  <si>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</si>
  <si>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банки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</si>
  <si>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</si>
  <si>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</si>
  <si>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               ГОСТ 108-2014  </t>
  </si>
  <si>
    <t xml:space="preserve">  ГОСТ 33222-2015                  </t>
  </si>
  <si>
    <t xml:space="preserve">стеклянные или из полимерных материалов бутылки вместимостью от  0,1  до 1,0 дм3 </t>
  </si>
  <si>
    <t>ООО ТК "Конаково колбасы" Вх. № 26315 от 19.12.2016</t>
  </si>
  <si>
    <t>ИП Филенкова Е.Ю. Вх. №  26314 от 19.12.2016</t>
  </si>
  <si>
    <t>ИП Филенкова Е.Ю. Вх. №   26314 от 19.12.2016</t>
  </si>
  <si>
    <t>ИП Филенкова Е.Ю. Вх. №   26311 от 19.12.2016</t>
  </si>
  <si>
    <t>реестровый номер контракта 26908002324 16 000098</t>
  </si>
  <si>
    <t>реестровый номер контракта26924011492 16 000025</t>
  </si>
  <si>
    <t>реестровый номер контракта 26924004343 17 000007</t>
  </si>
  <si>
    <t>реестровый номер контракта 36931004175 17 000003</t>
  </si>
  <si>
    <t>реестровый номер контракта  26909001570 16 000035</t>
  </si>
  <si>
    <t>ИП Глава КФХАнкинович С.А. вх. № 26 313 от 19.12.2016</t>
  </si>
  <si>
    <t>реестровый номер контракта 2691500420216 000047</t>
  </si>
  <si>
    <t>реестровый номер контракта 2691101075917 000003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</si>
  <si>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</si>
  <si>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</si>
  <si>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реестровый номер контракта</t>
  </si>
  <si>
    <t>реестровый номер контракта 3693100417517 000019</t>
  </si>
  <si>
    <t>реестровый номер контракта 2693600496516 000082</t>
  </si>
  <si>
    <t>реестровый номер контракта 2690400863917 000001</t>
  </si>
  <si>
    <t>реестровый номер контракта 2691200243016 000214</t>
  </si>
  <si>
    <t>реестровый номер контракта 2693200145917 000009</t>
  </si>
  <si>
    <t>реестровый номер контракта 2692400340617 000004</t>
  </si>
  <si>
    <t>реестровый номер контракта 2690300685417 000006</t>
  </si>
  <si>
    <t>реестровый номер контракта 2690500290417 000002</t>
  </si>
  <si>
    <t>реестровый номер контракта 2691001300217 000018</t>
  </si>
  <si>
    <t>реестровый номер контракта 2691400108617 000018</t>
  </si>
  <si>
    <t>реестровый номер контракта 2690200603317 000005</t>
  </si>
  <si>
    <t>ООО" ТТФ "Чайка-3" Вх. № 25497 от 08.12.2016</t>
  </si>
  <si>
    <t>реестровый номер контракта 2693600496516 000086</t>
  </si>
  <si>
    <t>реестровый номер контракта 2690300685416 000061</t>
  </si>
  <si>
    <t>реестровый номер контракта 2691101075916 000081</t>
  </si>
  <si>
    <t>реестровый номер контракта 3690506233216 000038</t>
  </si>
  <si>
    <t>реестровый номер контракта 3690303531916 000033</t>
  </si>
  <si>
    <t>реестровый номер контракта 3690201986816 000032</t>
  </si>
  <si>
    <t>реестровый номер контракта 3690202759417 000004</t>
  </si>
  <si>
    <t>реестровый номер контракта 2691001300217 000001</t>
  </si>
  <si>
    <t>реестровый номер контракта 2691101075917 000004</t>
  </si>
  <si>
    <t>реестровый номер контракта 2692300426016 000024</t>
  </si>
  <si>
    <t>реестровый номер контракта 3693100417516 000201</t>
  </si>
  <si>
    <t>реестровый номер контракта 2692400340617 000015</t>
  </si>
  <si>
    <t>реестровый номер контракта 2692400133516 000110</t>
  </si>
  <si>
    <t>реестровый номер контракта 2690200603316 000078</t>
  </si>
  <si>
    <t>реестровый номер контракта 2692400340617 000012</t>
  </si>
  <si>
    <t>реестровый номер контракта 2690300685416 000063</t>
  </si>
  <si>
    <t>реестровый номер контракта 2690400863916 000304</t>
  </si>
  <si>
    <t xml:space="preserve"> реестровый номер контракта 2693400449417 000007</t>
  </si>
  <si>
    <t>реестровый номер контракта 2691500420216 000041</t>
  </si>
  <si>
    <t>реестровый номер контракта 2691100199416 000287</t>
  </si>
  <si>
    <t>реестровый номер контракта 2692200016716 000193</t>
  </si>
  <si>
    <t>реестровый номер контракта 2692400340617 000002</t>
  </si>
  <si>
    <t>реестровый номер контракта 3693100417516 000150</t>
  </si>
  <si>
    <t>реестровый номер контракта 3694500095017000002</t>
  </si>
  <si>
    <t>реестровый номер контракта 3693400537816 000013</t>
  </si>
  <si>
    <t>реестровый номер контракта 3691600905916 000017</t>
  </si>
  <si>
    <t>реестровый номер контракта 2692700247116 000040</t>
  </si>
  <si>
    <t>реестровый номер контракта  3691101671116 000005</t>
  </si>
  <si>
    <t>реестровый номер контракта 2691600867216 000019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</si>
  <si>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</si>
  <si>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</si>
  <si>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</si>
  <si>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</si>
  <si>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</si>
  <si>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</si>
  <si>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</si>
  <si>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</si>
  <si>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</si>
  <si>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</si>
  <si>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</si>
  <si>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</si>
  <si>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</si>
  <si>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</si>
  <si>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</si>
  <si>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</si>
  <si>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</si>
  <si>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Поставка продуктов питания (овощи и фрукты переработанные)</t>
  </si>
  <si>
    <t>Фасоль   консервированная</t>
  </si>
  <si>
    <t xml:space="preserve">Икра овощная </t>
  </si>
  <si>
    <t>Томатная паста</t>
  </si>
  <si>
    <t>Поставка продуктов питания  (Прочие продукты)</t>
  </si>
  <si>
    <t xml:space="preserve">Чай черный </t>
  </si>
  <si>
    <t xml:space="preserve">Кофейный напиток </t>
  </si>
  <si>
    <t>Какао порошок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</si>
  <si>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</si>
  <si>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</si>
  <si>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</si>
  <si>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</si>
  <si>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</si>
  <si>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</si>
  <si>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</si>
  <si>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</si>
  <si>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 xml:space="preserve"> Развес. Тара  чистая, сухая, без постороннего запаха.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</si>
  <si>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</si>
  <si>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</si>
  <si>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</si>
  <si>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 xml:space="preserve"> Развес.</t>
  </si>
  <si>
    <t xml:space="preserve">Развес. </t>
  </si>
  <si>
    <t>Масло подсолнечное</t>
  </si>
  <si>
    <t>Характеристики товара</t>
  </si>
  <si>
    <t>Наименование товара</t>
  </si>
  <si>
    <t>Сахар - песок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</si>
  <si>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соленый.
</t>
  </si>
  <si>
    <t>Молочные. Категория Б. Батончики с чистой, сухой поверхностью. Без посторонних привкуса и запаха</t>
  </si>
  <si>
    <t xml:space="preserve">Изготовлен из коровьего молока. Массовая доля жира- 9%.  Цвет: белый или с кремовым оттенком, равномерный по всей массе. 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</si>
  <si>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</si>
  <si>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>Массовая доля жира не менее 50%.  Цвет от белого до желтовато-кремового, однородный по всей массе.</t>
  </si>
  <si>
    <t xml:space="preserve">Желейный, резной, неглазированный. Поверхность  обсыпанная сахаром-песком. Форма правильная с четкими гранями, без деформации.  Консистенция студнеобразная.
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</si>
  <si>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</si>
  <si>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</si>
  <si>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</si>
  <si>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</si>
  <si>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</si>
  <si>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</si>
  <si>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</si>
  <si>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>Молоко сгущеное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</si>
  <si>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3,2%. </t>
  </si>
  <si>
    <t xml:space="preserve">Изготовлен из коровьего молока с использованием закваски на кефирных грибках. Жирность 2,5%. Цвет молочно-белый, равномерный по всей массе.  </t>
  </si>
  <si>
    <t xml:space="preserve">Изготовлена из сливок коровьего молока с использованием закваски. Однородная густая масса с глянцевой поверхностью.  Жирность 20%.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</si>
  <si>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молока.   Сорт высший. Не острый. Жирность не менее 45%. </t>
  </si>
  <si>
    <t xml:space="preserve"> Кисломолочный продукт, изготовленный из коровьего молока. Массовая доля жира 2,5%. Внешний вид и консистенция: однородная, в меру вязкая. Вкус и запах: кисломолочный, в меру сладкий, с соответствующим вкусом и ароматом внесенного ингредиента. Цвет: обусловленный цветом внесенного ингредиента.</t>
  </si>
  <si>
    <t>Кол-во источников</t>
  </si>
  <si>
    <t>к-т вариации</t>
  </si>
  <si>
    <t>Сметана</t>
  </si>
  <si>
    <t>Творог</t>
  </si>
  <si>
    <t>Масло сливочное</t>
  </si>
  <si>
    <t xml:space="preserve">Говядина тушеная. Сорт высший. Мясо кусочками, непереваренное
</t>
  </si>
  <si>
    <t xml:space="preserve">Свинина тушеная. Сорт высший. Мясо кусочками, непереваренное.
</t>
  </si>
  <si>
    <t>Капуста белокочанная</t>
  </si>
  <si>
    <t>Батон нарезной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</si>
  <si>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</si>
  <si>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</si>
  <si>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</si>
  <si>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</si>
  <si>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</si>
  <si>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</si>
  <si>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</si>
  <si>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</si>
  <si>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</si>
  <si>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</si>
  <si>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</si>
  <si>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</si>
  <si>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</si>
  <si>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</si>
  <si>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 xml:space="preserve"> </t>
  </si>
  <si>
    <t>Томаты консервированные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</si>
  <si>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</si>
  <si>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</si>
  <si>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</si>
  <si>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</si>
  <si>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</si>
  <si>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</si>
  <si>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</si>
  <si>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 xml:space="preserve">Изготовлено из коровьего молока Сладко -сливочное (несоленое), без растительных добавок. 
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</si>
  <si>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Ряженка</t>
  </si>
  <si>
    <t>Кисломолочный продукт, изготовленный из коровьего молока. Жирность 2,5%. Цвет – светло-кремовый, равномерный по всей массе.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</si>
  <si>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</si>
  <si>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</si>
  <si>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</si>
  <si>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</si>
  <si>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</si>
  <si>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</si>
  <si>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Пельмени свино-говяжьи</t>
  </si>
  <si>
    <t xml:space="preserve">Мясосодержащий  замороженный полуфабрикат в тесте.  Неслипшиеся, недеформированные, края хорошо заделаны, фарш не выступает, поверхность сухая. Без постороннего запаха и вкуса.   Без сои. </t>
  </si>
  <si>
    <t>Поставка продуктов питания  (рыба)</t>
  </si>
  <si>
    <t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</t>
  </si>
  <si>
    <t>Рыба (треска)</t>
  </si>
  <si>
    <t xml:space="preserve">Сельдь слабосоленая </t>
  </si>
  <si>
    <t xml:space="preserve"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 </t>
  </si>
  <si>
    <t>Консервы рыбные натуральные (Сайра)</t>
  </si>
  <si>
    <t>Консервы рыбные натуральные (горбуша)</t>
  </si>
  <si>
    <t>Консервы рыбные натуральные (сардина)</t>
  </si>
  <si>
    <t xml:space="preserve">Рыба  разделана, уложена в банки, герметично укупорена и стерилизована .  Куски рыбы целые, при выкладывании из банки не распадаются. Без посторонних примесей .
</t>
  </si>
  <si>
    <t>Консервы натуральные. Кукуруза сахарная в зернах. Сорт 1.  Зерна целые.  Консистенция мягкая, однородная.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</si>
  <si>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</si>
  <si>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</si>
  <si>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Напиток с натуральным кофе без цикория. Порошкообразный, без комков. </t>
  </si>
  <si>
    <t xml:space="preserve">Порошок от светло-коричневого до тёмно-коричневого цвета, без тусклого серого оттенка. </t>
  </si>
  <si>
    <t xml:space="preserve">Группа А из муки высшего сорта.  </t>
  </si>
  <si>
    <t xml:space="preserve">Белый сыпучий. Без посторонних привкуса и запаха.  </t>
  </si>
  <si>
    <t xml:space="preserve">Соль </t>
  </si>
  <si>
    <t xml:space="preserve">Рафинированное, дезодорированное. Высший сорт. Без запаха, прозрачное, без осадка.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</si>
  <si>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</si>
  <si>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</si>
  <si>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</si>
  <si>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</si>
  <si>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 xml:space="preserve">Виноград сушеный, сорт первый, без косточек, без плодоножек, мягкий, сыпучий, без комковатости. Вкус и запах, свойственные сушеному винограду. Вкус сладкий или сладко-кислый. Без постороннего привкуса и запаха. </t>
  </si>
  <si>
    <t>Дрожжи хлебопекарные сушеные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</si>
  <si>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</si>
  <si>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</si>
  <si>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</si>
  <si>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</si>
  <si>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</si>
  <si>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</si>
  <si>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Плоды свежие, сорт 1, поздних сроков созревания, типичные по форме и окраске для данного помологического сорта, без механических повреждений, а также повреждений вредителями и болезнями</t>
  </si>
  <si>
    <t>Мандарины</t>
  </si>
  <si>
    <t>Плоды свежие, чистые, без механических повреждений, без повреждений вредителями и болезнями. Запах и вкус свойственный свежим мандаринам, без постороннего запаха и привкуса</t>
  </si>
  <si>
    <t>Апельсины</t>
  </si>
  <si>
    <t xml:space="preserve">Поставка продуктов питания (масло сливочное, сыр полутвердый) </t>
  </si>
  <si>
    <t>Плоды свежие, чистые, без механических повреждений, без повреждений вредителями и болезнями. Запах и вкус свойственный свежим апельсинам, без постороннего запаха и привкуса</t>
  </si>
  <si>
    <t>Бананы</t>
  </si>
  <si>
    <t>Свежие. Плоды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запаха.</t>
  </si>
  <si>
    <t>Яблоки</t>
  </si>
  <si>
    <t>Свежие. Плоды целые, чистые,  не увядшие, спелые, без повреждений  вредителями, болезнями, морозами, без механических повреждений. Не загнившие, не заплесневевшие, не давленные</t>
  </si>
  <si>
    <t>Лимоны</t>
  </si>
  <si>
    <t xml:space="preserve">Свежие.   Плоды целые,   чистые, не уродливые, без механических повреждений, без повреждений вредителями и болезнями, без постороннего запаха и привкуса. </t>
  </si>
  <si>
    <t>ГОСТ 2077-84</t>
  </si>
  <si>
    <t>ГОСТ 27844-88</t>
  </si>
  <si>
    <t>ГОСТ 32124-2013</t>
  </si>
  <si>
    <t>Требования к качеству</t>
  </si>
  <si>
    <t xml:space="preserve"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подбитостей. </t>
  </si>
  <si>
    <t>ГОСТ 31962-2013</t>
  </si>
  <si>
    <t>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</si>
  <si>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</si>
  <si>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</si>
  <si>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 xml:space="preserve">Упаковка: бумажные или п/э мешки. Вес до 10 кг. </t>
  </si>
  <si>
    <t>Рыба (минтай)</t>
  </si>
  <si>
    <t>ГОСТ 32366-2013</t>
  </si>
  <si>
    <t>Рыба (пикша)</t>
  </si>
  <si>
    <t>Рыба (горбуша)</t>
  </si>
  <si>
    <t>ГОСТ 7452-2014</t>
  </si>
  <si>
    <t>ГОСТ 815-2004</t>
  </si>
  <si>
    <t xml:space="preserve">Требования к качеству </t>
  </si>
  <si>
    <t xml:space="preserve">ГОСТ 21713-76            </t>
  </si>
  <si>
    <t>ГОСТ Р 53596-2009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</si>
  <si>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</si>
  <si>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</si>
  <si>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</si>
  <si>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</si>
  <si>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</si>
  <si>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Р 51783-2001</t>
  </si>
  <si>
    <t>ГОСТ Р 51808-2013</t>
  </si>
  <si>
    <t xml:space="preserve">Свежий, продовольственный,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</si>
  <si>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ГОСТ 6292-93</t>
  </si>
  <si>
    <t>ГОСТ Р  55290-2012</t>
  </si>
  <si>
    <t>ГОСТ 572-60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</si>
  <si>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</si>
  <si>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</si>
  <si>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</si>
  <si>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</si>
  <si>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</si>
  <si>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</si>
  <si>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>ГОСТ Р 52189-2003</t>
  </si>
  <si>
    <t xml:space="preserve">ГОСТ Р 54679-2011  </t>
  </si>
  <si>
    <t>ГОСТ  Р 54050-2010</t>
  </si>
  <si>
    <t>ГОСТ Р 53958-2010</t>
  </si>
  <si>
    <t>ГОСТ Р 51926-2002</t>
  </si>
  <si>
    <t xml:space="preserve">ГОСТ 31713-2012
</t>
  </si>
  <si>
    <t>ГОСТ Р 54678-2011</t>
  </si>
  <si>
    <t xml:space="preserve">ГОСТ 32099-2013
</t>
  </si>
  <si>
    <t>ГОСТ 6882-88</t>
  </si>
  <si>
    <t>ГОСТ Р 50364-92</t>
  </si>
  <si>
    <t>ГОСТ 31743-2012</t>
  </si>
  <si>
    <t>ГОСТ Р 51574-2000</t>
  </si>
  <si>
    <t>ГОСТ 31688-2012,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</si>
  <si>
    <t>ГОСТ 6477-88</t>
  </si>
  <si>
    <t>ГОСТ 18488-2000</t>
  </si>
  <si>
    <t>ГОСТ Р 54845-2011</t>
  </si>
  <si>
    <t>ГОСТ 32097-2013</t>
  </si>
  <si>
    <t>ГОСТ  31654-2012</t>
  </si>
  <si>
    <t xml:space="preserve">Пищевое, столовое, 1 категории. </t>
  </si>
  <si>
    <t xml:space="preserve">Формовой  из смеси муки ржаной обдирной и пшеничной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</si>
  <si>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 без комочков и следов непромеса, без постороннего привкуса и запаха. </t>
  </si>
  <si>
    <t xml:space="preserve">Сахарное. Форма правильная, без вмятин, края печенья  ровные или фигурные. Поверхность гладкая с четким рисунком на лицевой стороне, не подгорелая, без вкраплений крошек. </t>
  </si>
  <si>
    <t xml:space="preserve">Выработаны из хлебопекарной муки высшего сорта. Поверхность глянцевая, без вздутий и загрязнений. Цвет от светло-желтого до темно-коричневого, без подгорелости. 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</si>
  <si>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
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</si>
  <si>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
 </t>
  </si>
  <si>
    <t xml:space="preserve"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
</t>
  </si>
  <si>
    <t xml:space="preserve">Свежий.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</si>
  <si>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>Яйцо куриное</t>
  </si>
  <si>
    <t xml:space="preserve">Целые тушки цыплят - бройлеров, 1 сорта, замороженные, потрошенные,  чистые, обескровленные, без посторонних запахов, без посторонних включений, без видимых кровяных сгустков. 
</t>
  </si>
  <si>
    <t xml:space="preserve">Окорочка куриные замороженные, чистые, обескровленные, без посторонних запахов, без посторонних включений, без видимых кровяных сгустков. 
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</si>
  <si>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
</t>
  </si>
  <si>
    <t>ГОСТ Р 55909-2013</t>
  </si>
  <si>
    <t>ГОСТ  Р 54648-2011</t>
  </si>
  <si>
    <t>ГОСТ 32573-2013</t>
  </si>
  <si>
    <t xml:space="preserve">Байховый, крупный (листовой), сорт высший.  Отсутствуют  плесень, затхлость, кисловатость, желтая чайная пыль, посторонние запахи, привкусы, примеси.  </t>
  </si>
  <si>
    <t xml:space="preserve">  ГОСТ 32156-2013</t>
  </si>
  <si>
    <t xml:space="preserve">Рыба  разделана и  уложена в банки. Банки герметично укупорены и стерилизованы .  Куски рыбы целые, при выкладывании из банки не разламываются, поперечный срез кусков рыбы ровный прямой.
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</si>
  <si>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</si>
  <si>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</si>
  <si>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 xml:space="preserve">Поваренная пищевая(каменная). Сорт первый, помол № 1. Кристаллический сыпучий продукт без посторонних механических примесей,. Вкус соленый, без постороннего привкуса. </t>
  </si>
  <si>
    <t xml:space="preserve"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
</t>
  </si>
  <si>
    <t xml:space="preserve">Свежий. Высший сорт. Луковицы вызревшие, твердые, здоровые, чистые, целые, непроросшие, без повреждений сельскохозяйственными вредителями, с сухими кроющими чешуями. </t>
  </si>
  <si>
    <t>ОКПД2</t>
  </si>
  <si>
    <t>01.13.41.110</t>
  </si>
  <si>
    <t>01.13.49.110</t>
  </si>
  <si>
    <t>01.13.12.120</t>
  </si>
  <si>
    <t>01.13.42.000</t>
  </si>
  <si>
    <t>01.13.43.110</t>
  </si>
  <si>
    <t>01.13.51.120</t>
  </si>
  <si>
    <t>10.72.12.130</t>
  </si>
  <si>
    <t>10.72.12.120</t>
  </si>
  <si>
    <t>10.11.31.110</t>
  </si>
  <si>
    <t>10.12.20.110</t>
  </si>
  <si>
    <t>10.13.14.111</t>
  </si>
  <si>
    <t>10.13.14.112</t>
  </si>
  <si>
    <t>10.13.14.113</t>
  </si>
  <si>
    <t>10.13.15.111</t>
  </si>
  <si>
    <t>10.51.30.111</t>
  </si>
  <si>
    <t>10.61.12.000</t>
  </si>
  <si>
    <t>10.61.32.113</t>
  </si>
  <si>
    <t>10.61.32.114</t>
  </si>
  <si>
    <t>10.61.32.115</t>
  </si>
  <si>
    <t>10.61.32.116</t>
  </si>
  <si>
    <t>10.61.33.111</t>
  </si>
  <si>
    <t>01.11.71.110</t>
  </si>
  <si>
    <t>01.11.75.110</t>
  </si>
  <si>
    <t>10.39.18.110</t>
  </si>
  <si>
    <t>реестровый номер контракта  3690700776016 000006</t>
  </si>
  <si>
    <t>реестровый номер контракта 2690500597616 000176</t>
  </si>
  <si>
    <t>реестровый номер контракта 2690500290416 000110</t>
  </si>
  <si>
    <t>реестровый номер контракта  2691400027616 000052</t>
  </si>
  <si>
    <t>реестровый номер контракта 2690800154616 000024</t>
  </si>
  <si>
    <t>реестровый номер контракта 2690800232417 000018</t>
  </si>
  <si>
    <t>реестровый номер контракта 2692400340616 000027</t>
  </si>
  <si>
    <t>реестровый номер контракта 2691400027617 000013</t>
  </si>
  <si>
    <t>реестровый номер контракта 2691501147116 000005</t>
  </si>
  <si>
    <t>реестровый номер контракта 3690303568617 000007</t>
  </si>
  <si>
    <t>реестровый номер контракта 3691501436016 000009</t>
  </si>
  <si>
    <t>реестровый номер контракта 2691001300216 000084</t>
  </si>
  <si>
    <t>реестровый номер контракта 3691501436016 000011</t>
  </si>
  <si>
    <t>реестровый номер контракта 2691700073216 000078</t>
  </si>
  <si>
    <t>реестровый номер контракта 3690700704816 000007</t>
  </si>
  <si>
    <t>реестровый номер контракта 2691400027617 000012</t>
  </si>
  <si>
    <t>реестровый номер контракта 1690300815316 000090</t>
  </si>
  <si>
    <t>реестровый номер контракта 2691501147116 000013</t>
  </si>
  <si>
    <t>реестровый номер контракта 2690800232416 000103</t>
  </si>
  <si>
    <t>реестровый номер контракта 3694200109517 000015</t>
  </si>
  <si>
    <t>реестровый номер контракта 3691500128017 000056</t>
  </si>
  <si>
    <t>реестровый номер контракта 3690700281116 000002</t>
  </si>
  <si>
    <t>реестровый номер контракта 2690900157016 000037</t>
  </si>
  <si>
    <t xml:space="preserve">Поставка продуктов питания (молоко) </t>
  </si>
  <si>
    <t xml:space="preserve">Поставка продуктов питания (сметана, творог) </t>
  </si>
  <si>
    <t xml:space="preserve">Поставка продуктов питания (кефир, йогурт, ряженка) </t>
  </si>
  <si>
    <t>10.83.13.120</t>
  </si>
  <si>
    <t>10.83.12.120</t>
  </si>
  <si>
    <t>10.82.13.000</t>
  </si>
  <si>
    <t>10.73.11.110</t>
  </si>
  <si>
    <t>10.81.12.110</t>
  </si>
  <si>
    <t>10.41.54.000</t>
  </si>
  <si>
    <t>10.84.12.130</t>
  </si>
  <si>
    <t>10.82.23.122</t>
  </si>
  <si>
    <t>10.82.23.172</t>
  </si>
  <si>
    <t>10.89.13.112</t>
  </si>
  <si>
    <t>10.84.11.000</t>
  </si>
  <si>
    <t>01.47.21.000</t>
  </si>
  <si>
    <t>10.20.25.111</t>
  </si>
  <si>
    <t>10.20.23.122</t>
  </si>
  <si>
    <t>01.23.14.000</t>
  </si>
  <si>
    <t>01.23.13.000</t>
  </si>
  <si>
    <t>01.22.12.000</t>
  </si>
  <si>
    <t>01.23.12.000</t>
  </si>
  <si>
    <t>01.24.21.000</t>
  </si>
  <si>
    <t>01.24.10.000</t>
  </si>
  <si>
    <t>10.39.22.110</t>
  </si>
  <si>
    <t>10.32.16.120</t>
  </si>
  <si>
    <t>10.51.51.113</t>
  </si>
  <si>
    <t>10.82.23.210</t>
  </si>
  <si>
    <t>10.11.31.140</t>
  </si>
  <si>
    <t>10.84.30.140</t>
  </si>
  <si>
    <t>10.39.16.000</t>
  </si>
  <si>
    <t xml:space="preserve"> Герметичная упаковка </t>
  </si>
  <si>
    <t xml:space="preserve"> ГОСТ 14031-2014 </t>
  </si>
  <si>
    <t>Развес. Упаковка до 50  кг.</t>
  </si>
  <si>
    <t>Развес. Упаковкадо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</si>
  <si>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</si>
  <si>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</si>
  <si>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</si>
  <si>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</si>
  <si>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</si>
  <si>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2,5 %.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</si>
  <si>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</si>
  <si>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</si>
  <si>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</si>
  <si>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</si>
  <si>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</si>
  <si>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</si>
  <si>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</si>
  <si>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</si>
  <si>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</si>
  <si>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</si>
  <si>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</si>
  <si>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</si>
  <si>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</si>
  <si>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</si>
  <si>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</si>
  <si>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</si>
  <si>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</si>
  <si>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</si>
  <si>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</si>
  <si>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</si>
  <si>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</si>
  <si>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>реестровый номер контракта 2692200016716 000114</t>
  </si>
  <si>
    <t>реестровый номер контракта 3690202789016 000018</t>
  </si>
  <si>
    <t>реестровый номер контракта 2690700018717 000003</t>
  </si>
  <si>
    <t>реестровый номер контракта  2690300692816 000309</t>
  </si>
  <si>
    <t>реестровый номер контракта 2690900157016 000031</t>
  </si>
  <si>
    <t>реестровый номер контракта 3691101671116 000001</t>
  </si>
  <si>
    <t>реестровый номер контракта 2692100016416 000074</t>
  </si>
  <si>
    <t>реестровый номер контракта 3693400537816 000011</t>
  </si>
  <si>
    <t>реестровый номер контракта 2690800236316 000064</t>
  </si>
  <si>
    <t>реестровый номер контракта 2691601323116 000017</t>
  </si>
  <si>
    <t>реестровый номер контракта 2694000090017 000017</t>
  </si>
  <si>
    <t>реестровый номер контракта 3694200109516 000069</t>
  </si>
  <si>
    <t>реестровый номер контракта 3693100417516 000143</t>
  </si>
  <si>
    <t>реестровый номер контракта  2694000090017 000017</t>
  </si>
  <si>
    <t>реестровый номер контракта  2690200603316 000079</t>
  </si>
  <si>
    <t>реестровый номер контракта 2638500130916 000116</t>
  </si>
  <si>
    <t>реестровый номер контракта 2690201017416 000284</t>
  </si>
  <si>
    <t>реестровый номер контракта 3690506301516 000040</t>
  </si>
  <si>
    <t>реестровый номер контракта 2690900062617 000017</t>
  </si>
  <si>
    <t>реестровый номер контракта 3690506272716 000017</t>
  </si>
  <si>
    <t>реестровый номер контракта 3690506277316 000040</t>
  </si>
  <si>
    <t>реестровый номер контракта 2691100199416 000249</t>
  </si>
  <si>
    <t>реестровый номер контракта 3690700701616 000005</t>
  </si>
  <si>
    <t>реестровый номер контракта 2693400449417 000011</t>
  </si>
  <si>
    <t>реестровый номер контракта 2694500042016 000038</t>
  </si>
  <si>
    <t>реестровый номер контракта 2690600096316 000157</t>
  </si>
  <si>
    <t xml:space="preserve">реестровый номер контракта  2690700771416 000130        </t>
  </si>
  <si>
    <t xml:space="preserve">реестровый номер контракта 2690700018716 000069                </t>
  </si>
  <si>
    <t xml:space="preserve">реестровый номер контракта 2691101075916 000077         </t>
  </si>
  <si>
    <t xml:space="preserve">реестровый номер контракта2691100199417 000009 </t>
  </si>
  <si>
    <t xml:space="preserve">реестровый номер контракта  2693800007416 000081  </t>
  </si>
  <si>
    <t xml:space="preserve">реестровый номер контракта 2693500215416 000010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</si>
  <si>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</si>
  <si>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>реестровый номер контракта  2692401149216 000006</t>
  </si>
  <si>
    <t>реестровый номер контракта  3691501436016 000011</t>
  </si>
  <si>
    <t>реестровый номер контракта 3691600908016 000023</t>
  </si>
  <si>
    <t>реестровый номер контракта 3691101719017 000003</t>
  </si>
  <si>
    <t>реестровый номер контракта 2691500108916 000046</t>
  </si>
  <si>
    <t>реестровый номер контракта 2690402240016 000042</t>
  </si>
  <si>
    <t>реестровый номер контракта 2692401149217000005</t>
  </si>
  <si>
    <t>реестровый номер контракта 2690400863917000041</t>
  </si>
  <si>
    <t>реестровый номер контракта 2692500241217 000021</t>
  </si>
  <si>
    <t>реестровый номер контракта 3691600905916000025</t>
  </si>
  <si>
    <t>реестровый номер контракта 2690800232417000023</t>
  </si>
  <si>
    <t>реестровый номер контракта 2691001300217000010</t>
  </si>
  <si>
    <t>реестровый номер контракта 2690300692817000040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</si>
  <si>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</si>
  <si>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>реестровый номер контракта 3330400516516 000018</t>
  </si>
  <si>
    <t>реестровый номер контракта3761201069617 000012</t>
  </si>
  <si>
    <t>ООО "Дантон-Птицепром" Ржевская птицефабрика № 1  Вх.б/н от 17.03.2017</t>
  </si>
  <si>
    <t>ОАО Максатихинский маслодельный завод  Вх. б/н от 17.03.2017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</si>
</sst>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16" fillId="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4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top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vertical="top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2" fontId="16" fillId="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 vertical="center" wrapText="1"/>
    </xf>
    <xf numFmtId="10" fontId="16" fillId="32" borderId="10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2" fontId="16" fillId="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21" fillId="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3" borderId="1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top" wrapText="1"/>
    </xf>
    <xf numFmtId="0" fontId="59" fillId="35" borderId="14" xfId="0" applyFont="1" applyFill="1" applyBorder="1" applyAlignment="1">
      <alignment wrapText="1"/>
    </xf>
    <xf numFmtId="0" fontId="59" fillId="35" borderId="15" xfId="0" applyFont="1" applyFill="1" applyBorder="1" applyAlignment="1">
      <alignment wrapText="1"/>
    </xf>
    <xf numFmtId="0" fontId="17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wrapText="1"/>
    </xf>
    <xf numFmtId="0" fontId="19" fillId="35" borderId="15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75" zoomScaleNormal="75" zoomScalePageLayoutView="0" workbookViewId="0" topLeftCell="A1">
      <selection activeCell="Y16" sqref="Y16"/>
    </sheetView>
  </sheetViews>
  <sheetFormatPr defaultColWidth="9.140625" defaultRowHeight="15"/>
  <cols>
    <col min="1" max="1" width="17.8515625" style="4" customWidth="1"/>
    <col min="2" max="2" width="13.00390625" style="4" customWidth="1"/>
    <col min="3" max="3" width="7.57421875" style="4" customWidth="1"/>
    <col min="4" max="4" width="15.421875" style="4" customWidth="1"/>
    <col min="5" max="5" width="24.421875" style="4" customWidth="1"/>
    <col min="6" max="6" width="15.57421875" style="4" customWidth="1"/>
    <col min="7" max="7" width="15.28125" style="5" customWidth="1"/>
    <col min="8" max="8" width="13.421875" style="5" customWidth="1"/>
    <col min="9" max="11" width="12.421875" style="5" customWidth="1"/>
    <col min="12" max="12" width="12.140625" style="5" customWidth="1"/>
    <col min="13" max="13" width="12.57421875" style="5" customWidth="1"/>
    <col min="14" max="14" width="11.8515625" style="5" customWidth="1"/>
    <col min="15" max="15" width="11.57421875" style="5" customWidth="1"/>
    <col min="16" max="16" width="12.00390625" style="5" customWidth="1"/>
    <col min="17" max="17" width="11.421875" style="5" customWidth="1"/>
    <col min="18" max="18" width="11.7109375" style="5" customWidth="1"/>
    <col min="19" max="19" width="11.140625" style="5" customWidth="1"/>
    <col min="20" max="20" width="7.8515625" style="5" customWidth="1"/>
    <col min="21" max="21" width="10.28125" style="5" customWidth="1"/>
    <col min="22" max="22" width="10.57421875" style="5" customWidth="1"/>
    <col min="23" max="16384" width="9.140625" style="4" customWidth="1"/>
  </cols>
  <sheetData>
    <row r="1" spans="20:22" ht="15" customHeight="1">
      <c r="T1" s="122" t="s">
        <v>334</v>
      </c>
      <c r="U1" s="122"/>
      <c r="V1" s="122"/>
    </row>
    <row r="2" ht="15" customHeight="1"/>
    <row r="3" spans="1:22" ht="12.75">
      <c r="A3" s="120" t="s">
        <v>150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5" spans="1:22" s="28" customFormat="1" ht="25.5" customHeight="1">
      <c r="A5" s="119" t="s">
        <v>287</v>
      </c>
      <c r="B5" s="113" t="s">
        <v>471</v>
      </c>
      <c r="C5" s="119" t="s">
        <v>246</v>
      </c>
      <c r="D5" s="113" t="s">
        <v>396</v>
      </c>
      <c r="E5" s="119" t="s">
        <v>286</v>
      </c>
      <c r="F5" s="119" t="s">
        <v>162</v>
      </c>
      <c r="G5" s="117" t="s">
        <v>333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9" t="s">
        <v>308</v>
      </c>
      <c r="U5" s="113" t="s">
        <v>309</v>
      </c>
      <c r="V5" s="123" t="s">
        <v>149</v>
      </c>
    </row>
    <row r="6" spans="1:22" s="28" customFormat="1" ht="88.5" customHeight="1">
      <c r="A6" s="119"/>
      <c r="B6" s="114"/>
      <c r="C6" s="119"/>
      <c r="D6" s="118"/>
      <c r="E6" s="119"/>
      <c r="F6" s="119"/>
      <c r="G6" s="113" t="s">
        <v>153</v>
      </c>
      <c r="H6" s="113" t="s">
        <v>156</v>
      </c>
      <c r="I6" s="113" t="s">
        <v>154</v>
      </c>
      <c r="J6" s="113" t="s">
        <v>155</v>
      </c>
      <c r="K6" s="113" t="s">
        <v>606</v>
      </c>
      <c r="L6" s="113" t="s">
        <v>607</v>
      </c>
      <c r="M6" s="113" t="s">
        <v>608</v>
      </c>
      <c r="N6" s="113" t="s">
        <v>604</v>
      </c>
      <c r="O6" s="113" t="s">
        <v>609</v>
      </c>
      <c r="P6" s="113" t="s">
        <v>610</v>
      </c>
      <c r="Q6" s="113" t="s">
        <v>611</v>
      </c>
      <c r="R6" s="113" t="s">
        <v>603</v>
      </c>
      <c r="S6" s="113" t="s">
        <v>605</v>
      </c>
      <c r="T6" s="119"/>
      <c r="U6" s="114"/>
      <c r="V6" s="123"/>
    </row>
    <row r="7" spans="1:22" s="28" customFormat="1" ht="18.75" customHeight="1">
      <c r="A7" s="119"/>
      <c r="B7" s="115"/>
      <c r="C7" s="119"/>
      <c r="D7" s="116"/>
      <c r="E7" s="119"/>
      <c r="F7" s="119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9"/>
      <c r="U7" s="115"/>
      <c r="V7" s="123"/>
    </row>
    <row r="8" spans="1:22" ht="42.75" customHeight="1">
      <c r="A8" s="109" t="s">
        <v>202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/>
      <c r="V8" s="8"/>
    </row>
    <row r="9" spans="1:22" ht="90.75" customHeight="1">
      <c r="A9" s="18" t="s">
        <v>346</v>
      </c>
      <c r="B9" s="9" t="s">
        <v>123</v>
      </c>
      <c r="C9" s="18" t="s">
        <v>247</v>
      </c>
      <c r="D9" s="18" t="s">
        <v>151</v>
      </c>
      <c r="E9" s="1" t="s">
        <v>448</v>
      </c>
      <c r="F9" s="1" t="s">
        <v>276</v>
      </c>
      <c r="G9" s="37">
        <v>47.25</v>
      </c>
      <c r="H9" s="37">
        <v>50</v>
      </c>
      <c r="I9" s="37">
        <v>47</v>
      </c>
      <c r="J9" s="37">
        <v>38.5</v>
      </c>
      <c r="K9" s="35">
        <v>39.5</v>
      </c>
      <c r="L9" s="35">
        <v>45.75</v>
      </c>
      <c r="M9" s="35">
        <v>42</v>
      </c>
      <c r="N9" s="35"/>
      <c r="O9" s="35"/>
      <c r="P9" s="35"/>
      <c r="Q9" s="35">
        <v>44.74</v>
      </c>
      <c r="R9" s="35">
        <v>43.41</v>
      </c>
      <c r="S9" s="35"/>
      <c r="T9" s="1">
        <f>COUNT(G9:S9)</f>
        <v>9</v>
      </c>
      <c r="U9" s="3">
        <f>STDEVA(G9:S9)/(SUM(G9:S9)/COUNTIF(G9:S9,"&gt;0"))</f>
        <v>0.08514561537641893</v>
      </c>
      <c r="V9" s="8">
        <f>1/T9*(SUM(G9:S9))</f>
        <v>44.23888888888889</v>
      </c>
    </row>
    <row r="10" spans="1:22" ht="111.75" customHeight="1">
      <c r="A10" s="18" t="s">
        <v>347</v>
      </c>
      <c r="B10" s="9" t="s">
        <v>123</v>
      </c>
      <c r="C10" s="18" t="s">
        <v>247</v>
      </c>
      <c r="D10" s="18" t="s">
        <v>393</v>
      </c>
      <c r="E10" s="1" t="s">
        <v>467</v>
      </c>
      <c r="F10" s="1" t="s">
        <v>276</v>
      </c>
      <c r="G10" s="37">
        <v>47.25</v>
      </c>
      <c r="H10" s="37">
        <v>50</v>
      </c>
      <c r="I10" s="37"/>
      <c r="J10" s="37">
        <v>37.5</v>
      </c>
      <c r="K10" s="35"/>
      <c r="L10" s="35"/>
      <c r="M10" s="35"/>
      <c r="N10" s="35">
        <v>41.1</v>
      </c>
      <c r="O10" s="35">
        <v>41.86</v>
      </c>
      <c r="P10" s="35">
        <v>42</v>
      </c>
      <c r="Q10" s="35"/>
      <c r="R10" s="35"/>
      <c r="S10" s="35">
        <v>27</v>
      </c>
      <c r="T10" s="1">
        <f>COUNT(G10:S10)</f>
        <v>7</v>
      </c>
      <c r="U10" s="3">
        <f>STDEVA(G10:S10)/(SUM(G10:S10)/COUNTIF(G10:S10,"&gt;0"))</f>
        <v>0.181079588555435</v>
      </c>
      <c r="V10" s="8">
        <f>1/T10*(SUM(G10:S10))</f>
        <v>40.958571428571425</v>
      </c>
    </row>
    <row r="11" spans="1:22" ht="78.75" customHeight="1">
      <c r="A11" s="18" t="s">
        <v>316</v>
      </c>
      <c r="B11" s="9" t="s">
        <v>124</v>
      </c>
      <c r="C11" s="18" t="s">
        <v>247</v>
      </c>
      <c r="D11" s="18" t="s">
        <v>394</v>
      </c>
      <c r="E11" s="1" t="s">
        <v>449</v>
      </c>
      <c r="F11" s="1" t="s">
        <v>276</v>
      </c>
      <c r="G11" s="37">
        <v>87.03</v>
      </c>
      <c r="H11" s="37">
        <v>55</v>
      </c>
      <c r="I11" s="37">
        <v>82.5</v>
      </c>
      <c r="J11" s="37">
        <v>68.8</v>
      </c>
      <c r="K11" s="35">
        <v>68</v>
      </c>
      <c r="L11" s="35">
        <v>72.56</v>
      </c>
      <c r="M11" s="35"/>
      <c r="N11" s="35"/>
      <c r="O11" s="35">
        <v>73.01</v>
      </c>
      <c r="P11" s="35"/>
      <c r="Q11" s="35">
        <v>72.67</v>
      </c>
      <c r="R11" s="35">
        <v>73.38</v>
      </c>
      <c r="S11" s="35"/>
      <c r="T11" s="1">
        <f>COUNT(G11:S11)</f>
        <v>9</v>
      </c>
      <c r="U11" s="3">
        <f>STDEVA(G11:S11)/(SUM(G11:S11)/COUNTIF(G11:S11,"&gt;0"))</f>
        <v>0.12446857588718017</v>
      </c>
      <c r="V11" s="8">
        <f>1/T11*(SUM(G11:S11))</f>
        <v>72.54999999999998</v>
      </c>
    </row>
    <row r="12" spans="1:22" s="38" customFormat="1" ht="26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ht="12.75" customHeight="1">
      <c r="A13" s="119" t="s">
        <v>287</v>
      </c>
      <c r="B13" s="113" t="s">
        <v>471</v>
      </c>
      <c r="C13" s="119" t="s">
        <v>246</v>
      </c>
      <c r="D13" s="113" t="s">
        <v>396</v>
      </c>
      <c r="E13" s="119" t="s">
        <v>286</v>
      </c>
      <c r="F13" s="119" t="s">
        <v>162</v>
      </c>
      <c r="G13" s="117" t="s">
        <v>333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9" t="s">
        <v>308</v>
      </c>
      <c r="U13" s="113" t="s">
        <v>309</v>
      </c>
      <c r="V13" s="123" t="s">
        <v>149</v>
      </c>
    </row>
    <row r="14" spans="1:22" ht="18.75" customHeight="1">
      <c r="A14" s="119"/>
      <c r="B14" s="114"/>
      <c r="C14" s="119"/>
      <c r="D14" s="118"/>
      <c r="E14" s="119"/>
      <c r="F14" s="119"/>
      <c r="G14" s="113" t="s">
        <v>153</v>
      </c>
      <c r="H14" s="113" t="s">
        <v>156</v>
      </c>
      <c r="I14" s="113" t="s">
        <v>157</v>
      </c>
      <c r="J14" s="113" t="s">
        <v>154</v>
      </c>
      <c r="K14" s="113" t="s">
        <v>192</v>
      </c>
      <c r="L14" s="113" t="s">
        <v>205</v>
      </c>
      <c r="M14" s="113" t="s">
        <v>206</v>
      </c>
      <c r="N14" s="113" t="s">
        <v>207</v>
      </c>
      <c r="O14" s="113" t="s">
        <v>208</v>
      </c>
      <c r="P14" s="113" t="s">
        <v>210</v>
      </c>
      <c r="Q14" s="113" t="s">
        <v>209</v>
      </c>
      <c r="R14" s="124" t="s">
        <v>58</v>
      </c>
      <c r="S14" s="124" t="s">
        <v>51</v>
      </c>
      <c r="T14" s="119"/>
      <c r="U14" s="114"/>
      <c r="V14" s="123"/>
    </row>
    <row r="15" spans="1:22" ht="63.75" customHeight="1">
      <c r="A15" s="119"/>
      <c r="B15" s="115"/>
      <c r="C15" s="119"/>
      <c r="D15" s="116"/>
      <c r="E15" s="119"/>
      <c r="F15" s="119"/>
      <c r="G15" s="116"/>
      <c r="H15" s="116"/>
      <c r="I15" s="115"/>
      <c r="J15" s="116"/>
      <c r="K15" s="116"/>
      <c r="L15" s="116"/>
      <c r="M15" s="116"/>
      <c r="N15" s="116"/>
      <c r="O15" s="116"/>
      <c r="P15" s="116"/>
      <c r="Q15" s="116"/>
      <c r="R15" s="125"/>
      <c r="S15" s="125"/>
      <c r="T15" s="119"/>
      <c r="U15" s="115"/>
      <c r="V15" s="123"/>
    </row>
    <row r="16" spans="1:22" ht="36.75" customHeight="1">
      <c r="A16" s="109" t="s">
        <v>203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8"/>
    </row>
    <row r="17" spans="1:22" ht="104.25" customHeight="1">
      <c r="A17" s="18" t="s">
        <v>248</v>
      </c>
      <c r="B17" s="9" t="s">
        <v>125</v>
      </c>
      <c r="C17" s="18" t="s">
        <v>247</v>
      </c>
      <c r="D17" s="1" t="s">
        <v>83</v>
      </c>
      <c r="E17" s="1" t="s">
        <v>22</v>
      </c>
      <c r="F17" s="1" t="s">
        <v>152</v>
      </c>
      <c r="G17" s="37">
        <v>110.91</v>
      </c>
      <c r="H17" s="37"/>
      <c r="I17" s="37">
        <v>118</v>
      </c>
      <c r="J17" s="37">
        <v>165</v>
      </c>
      <c r="K17" s="37">
        <v>120</v>
      </c>
      <c r="L17" s="35">
        <v>95.8</v>
      </c>
      <c r="M17" s="35">
        <v>97.5</v>
      </c>
      <c r="N17" s="35">
        <v>110</v>
      </c>
      <c r="O17" s="35"/>
      <c r="P17" s="35"/>
      <c r="Q17" s="35"/>
      <c r="R17" s="35"/>
      <c r="S17" s="35"/>
      <c r="T17" s="1">
        <f aca="true" t="shared" si="0" ref="T17:T22">COUNT(G17:S17)</f>
        <v>7</v>
      </c>
      <c r="U17" s="3">
        <f aca="true" t="shared" si="1" ref="U17:U22">STDEVA(G17:S17)/(SUM(G17:S17)/COUNTIF(G17:S17,"&gt;0"))</f>
        <v>0.19872124921359946</v>
      </c>
      <c r="V17" s="8">
        <f aca="true" t="shared" si="2" ref="V17:V22">1/T17*(SUM(G17:S17))</f>
        <v>116.7442857142857</v>
      </c>
    </row>
    <row r="18" spans="1:22" ht="159" customHeight="1">
      <c r="A18" s="29" t="s">
        <v>277</v>
      </c>
      <c r="B18" s="9" t="s">
        <v>478</v>
      </c>
      <c r="C18" s="18" t="s">
        <v>247</v>
      </c>
      <c r="D18" s="1" t="s">
        <v>550</v>
      </c>
      <c r="E18" s="1" t="s">
        <v>95</v>
      </c>
      <c r="F18" s="1" t="s">
        <v>152</v>
      </c>
      <c r="G18" s="37">
        <v>151.94</v>
      </c>
      <c r="H18" s="37"/>
      <c r="I18" s="37">
        <v>148</v>
      </c>
      <c r="J18" s="37">
        <v>210</v>
      </c>
      <c r="K18" s="37">
        <v>145</v>
      </c>
      <c r="L18" s="35">
        <v>116.6</v>
      </c>
      <c r="M18" s="35">
        <v>129</v>
      </c>
      <c r="N18" s="35">
        <v>130</v>
      </c>
      <c r="O18" s="35"/>
      <c r="P18" s="35"/>
      <c r="Q18" s="35"/>
      <c r="R18" s="35"/>
      <c r="S18" s="35"/>
      <c r="T18" s="1">
        <f t="shared" si="0"/>
        <v>7</v>
      </c>
      <c r="U18" s="3">
        <f t="shared" si="1"/>
        <v>0.20631233441768576</v>
      </c>
      <c r="V18" s="8">
        <f t="shared" si="2"/>
        <v>147.22</v>
      </c>
    </row>
    <row r="19" spans="1:22" ht="102.75" customHeight="1">
      <c r="A19" s="18" t="s">
        <v>278</v>
      </c>
      <c r="B19" s="9" t="s">
        <v>479</v>
      </c>
      <c r="C19" s="18" t="s">
        <v>247</v>
      </c>
      <c r="D19" s="1" t="s">
        <v>84</v>
      </c>
      <c r="E19" s="1" t="s">
        <v>450</v>
      </c>
      <c r="F19" s="1" t="s">
        <v>152</v>
      </c>
      <c r="G19" s="37">
        <v>133.9</v>
      </c>
      <c r="H19" s="37"/>
      <c r="I19" s="37">
        <v>118</v>
      </c>
      <c r="J19" s="37">
        <v>165</v>
      </c>
      <c r="K19" s="37">
        <v>120</v>
      </c>
      <c r="L19" s="35">
        <v>95.6</v>
      </c>
      <c r="M19" s="35">
        <v>84</v>
      </c>
      <c r="N19" s="35">
        <v>110</v>
      </c>
      <c r="O19" s="35"/>
      <c r="P19" s="35"/>
      <c r="Q19" s="35"/>
      <c r="R19" s="35"/>
      <c r="S19" s="35"/>
      <c r="T19" s="1">
        <f t="shared" si="0"/>
        <v>7</v>
      </c>
      <c r="U19" s="3">
        <f t="shared" si="1"/>
        <v>0.22374778508150103</v>
      </c>
      <c r="V19" s="8">
        <f t="shared" si="2"/>
        <v>118.07142857142857</v>
      </c>
    </row>
    <row r="20" spans="1:22" ht="115.5" customHeight="1">
      <c r="A20" s="18" t="s">
        <v>249</v>
      </c>
      <c r="B20" s="9" t="s">
        <v>126</v>
      </c>
      <c r="C20" s="18" t="s">
        <v>247</v>
      </c>
      <c r="D20" s="18" t="s">
        <v>395</v>
      </c>
      <c r="E20" s="1" t="s">
        <v>451</v>
      </c>
      <c r="F20" s="1" t="s">
        <v>549</v>
      </c>
      <c r="G20" s="37">
        <v>105.52</v>
      </c>
      <c r="H20" s="37">
        <v>109</v>
      </c>
      <c r="I20" s="37">
        <v>115</v>
      </c>
      <c r="J20" s="37">
        <v>135</v>
      </c>
      <c r="K20" s="37"/>
      <c r="L20" s="35"/>
      <c r="M20" s="35"/>
      <c r="N20" s="35"/>
      <c r="O20" s="35"/>
      <c r="P20" s="35"/>
      <c r="Q20" s="35"/>
      <c r="R20" s="35"/>
      <c r="S20" s="35"/>
      <c r="T20" s="1">
        <f t="shared" si="0"/>
        <v>4</v>
      </c>
      <c r="U20" s="3">
        <f t="shared" si="1"/>
        <v>0.11345272283839865</v>
      </c>
      <c r="V20" s="8">
        <f t="shared" si="2"/>
        <v>116.13</v>
      </c>
    </row>
    <row r="21" spans="1:22" ht="58.5" customHeight="1">
      <c r="A21" s="18" t="s">
        <v>85</v>
      </c>
      <c r="B21" s="9" t="s">
        <v>126</v>
      </c>
      <c r="C21" s="9" t="s">
        <v>247</v>
      </c>
      <c r="D21" s="40" t="s">
        <v>395</v>
      </c>
      <c r="E21" s="40" t="s">
        <v>86</v>
      </c>
      <c r="F21" s="40" t="s">
        <v>549</v>
      </c>
      <c r="G21" s="37">
        <v>117.39</v>
      </c>
      <c r="H21" s="37"/>
      <c r="I21" s="37">
        <v>124</v>
      </c>
      <c r="J21" s="37">
        <v>125</v>
      </c>
      <c r="K21" s="37"/>
      <c r="L21" s="35"/>
      <c r="M21" s="35"/>
      <c r="N21" s="35"/>
      <c r="O21" s="35">
        <v>116</v>
      </c>
      <c r="P21" s="35">
        <v>114.5</v>
      </c>
      <c r="Q21" s="35">
        <v>116</v>
      </c>
      <c r="R21" s="35"/>
      <c r="S21" s="35"/>
      <c r="T21" s="1">
        <f t="shared" si="0"/>
        <v>6</v>
      </c>
      <c r="U21" s="3">
        <f t="shared" si="1"/>
        <v>0.037946271539097506</v>
      </c>
      <c r="V21" s="41">
        <f t="shared" si="2"/>
        <v>118.815</v>
      </c>
    </row>
    <row r="22" spans="1:22" ht="84.75" customHeight="1">
      <c r="A22" s="18" t="s">
        <v>87</v>
      </c>
      <c r="B22" s="39" t="s">
        <v>127</v>
      </c>
      <c r="C22" s="1" t="s">
        <v>247</v>
      </c>
      <c r="D22" s="1" t="s">
        <v>88</v>
      </c>
      <c r="E22" s="1" t="s">
        <v>89</v>
      </c>
      <c r="F22" s="1" t="s">
        <v>549</v>
      </c>
      <c r="G22" s="37">
        <v>148.2</v>
      </c>
      <c r="H22" s="37">
        <v>120</v>
      </c>
      <c r="I22" s="37"/>
      <c r="J22" s="37">
        <v>155</v>
      </c>
      <c r="K22" s="37"/>
      <c r="L22" s="35"/>
      <c r="M22" s="35"/>
      <c r="N22" s="35"/>
      <c r="O22" s="35">
        <v>70</v>
      </c>
      <c r="P22" s="35"/>
      <c r="Q22" s="35">
        <v>90</v>
      </c>
      <c r="R22" s="35">
        <v>97</v>
      </c>
      <c r="S22" s="35"/>
      <c r="T22" s="1">
        <f t="shared" si="0"/>
        <v>6</v>
      </c>
      <c r="U22" s="3">
        <f t="shared" si="1"/>
        <v>0.29744301009589486</v>
      </c>
      <c r="V22" s="41">
        <f t="shared" si="2"/>
        <v>113.36666666666667</v>
      </c>
    </row>
  </sheetData>
  <sheetProtection/>
  <mergeCells count="51">
    <mergeCell ref="P6:P7"/>
    <mergeCell ref="G14:G15"/>
    <mergeCell ref="R6:R7"/>
    <mergeCell ref="H14:H15"/>
    <mergeCell ref="I14:I15"/>
    <mergeCell ref="J14:J15"/>
    <mergeCell ref="T13:T15"/>
    <mergeCell ref="U13:U15"/>
    <mergeCell ref="V13:V15"/>
    <mergeCell ref="R14:R15"/>
    <mergeCell ref="S14:S15"/>
    <mergeCell ref="N14:N15"/>
    <mergeCell ref="M14:M15"/>
    <mergeCell ref="O14:O15"/>
    <mergeCell ref="K14:K15"/>
    <mergeCell ref="L14:L15"/>
    <mergeCell ref="P14:P15"/>
    <mergeCell ref="Q14:Q15"/>
    <mergeCell ref="G13:S13"/>
    <mergeCell ref="A13:A15"/>
    <mergeCell ref="B13:B15"/>
    <mergeCell ref="C13:C15"/>
    <mergeCell ref="D13:D15"/>
    <mergeCell ref="E13:E15"/>
    <mergeCell ref="F13:F15"/>
    <mergeCell ref="A3:V3"/>
    <mergeCell ref="T1:V1"/>
    <mergeCell ref="T5:T7"/>
    <mergeCell ref="U5:U7"/>
    <mergeCell ref="V5:V7"/>
    <mergeCell ref="F5:F7"/>
    <mergeCell ref="A5:A7"/>
    <mergeCell ref="C5:C7"/>
    <mergeCell ref="J6:J7"/>
    <mergeCell ref="K6:K7"/>
    <mergeCell ref="G5:S5"/>
    <mergeCell ref="L6:L7"/>
    <mergeCell ref="D5:D7"/>
    <mergeCell ref="S6:S7"/>
    <mergeCell ref="M6:M7"/>
    <mergeCell ref="N6:N7"/>
    <mergeCell ref="O6:O7"/>
    <mergeCell ref="Q6:Q7"/>
    <mergeCell ref="E5:E7"/>
    <mergeCell ref="A8:U8"/>
    <mergeCell ref="A16:U16"/>
    <mergeCell ref="A12:V12"/>
    <mergeCell ref="H6:H7"/>
    <mergeCell ref="B5:B7"/>
    <mergeCell ref="G6:G7"/>
    <mergeCell ref="I6:I7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0">
      <selection activeCell="AE7" sqref="AE7"/>
    </sheetView>
  </sheetViews>
  <sheetFormatPr defaultColWidth="9.140625" defaultRowHeight="15"/>
  <cols>
    <col min="1" max="1" width="9.421875" style="17" customWidth="1"/>
    <col min="2" max="2" width="8.28125" style="17" customWidth="1"/>
    <col min="3" max="3" width="4.421875" style="17" customWidth="1"/>
    <col min="4" max="4" width="10.00390625" style="17" customWidth="1"/>
    <col min="5" max="5" width="16.421875" style="17" customWidth="1"/>
    <col min="6" max="6" width="8.421875" style="17" customWidth="1"/>
    <col min="7" max="7" width="8.00390625" style="31" customWidth="1"/>
    <col min="8" max="8" width="7.8515625" style="31" customWidth="1"/>
    <col min="9" max="10" width="8.00390625" style="31" customWidth="1"/>
    <col min="11" max="23" width="8.421875" style="30" customWidth="1"/>
    <col min="24" max="24" width="8.7109375" style="30" customWidth="1"/>
    <col min="25" max="25" width="6.140625" style="31" customWidth="1"/>
    <col min="26" max="26" width="7.140625" style="31" customWidth="1"/>
    <col min="27" max="27" width="7.421875" style="31" customWidth="1"/>
    <col min="28" max="16384" width="9.140625" style="17" customWidth="1"/>
  </cols>
  <sheetData>
    <row r="1" spans="25:27" ht="19.5" customHeight="1">
      <c r="Y1" s="131" t="s">
        <v>335</v>
      </c>
      <c r="Z1" s="131"/>
      <c r="AA1" s="131"/>
    </row>
    <row r="3" spans="1:27" ht="10.5">
      <c r="A3" s="132" t="s">
        <v>158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5" spans="1:27" s="10" customFormat="1" ht="18" customHeight="1">
      <c r="A5" s="136" t="s">
        <v>287</v>
      </c>
      <c r="B5" s="126" t="s">
        <v>471</v>
      </c>
      <c r="C5" s="136" t="s">
        <v>246</v>
      </c>
      <c r="D5" s="126" t="s">
        <v>396</v>
      </c>
      <c r="E5" s="136" t="s">
        <v>286</v>
      </c>
      <c r="F5" s="136" t="s">
        <v>162</v>
      </c>
      <c r="G5" s="137" t="s">
        <v>333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6" t="s">
        <v>308</v>
      </c>
      <c r="Z5" s="126" t="s">
        <v>309</v>
      </c>
      <c r="AA5" s="140" t="s">
        <v>149</v>
      </c>
    </row>
    <row r="6" spans="1:27" s="10" customFormat="1" ht="32.25" customHeight="1">
      <c r="A6" s="136"/>
      <c r="B6" s="133"/>
      <c r="C6" s="136"/>
      <c r="D6" s="127"/>
      <c r="E6" s="136"/>
      <c r="F6" s="136"/>
      <c r="G6" s="126" t="s">
        <v>156</v>
      </c>
      <c r="H6" s="126" t="s">
        <v>193</v>
      </c>
      <c r="I6" s="126" t="s">
        <v>157</v>
      </c>
      <c r="J6" s="126" t="s">
        <v>119</v>
      </c>
      <c r="K6" s="129" t="s">
        <v>199</v>
      </c>
      <c r="L6" s="129" t="s">
        <v>195</v>
      </c>
      <c r="M6" s="129" t="s">
        <v>194</v>
      </c>
      <c r="N6" s="129" t="s">
        <v>196</v>
      </c>
      <c r="O6" s="129" t="s">
        <v>197</v>
      </c>
      <c r="P6" s="129" t="s">
        <v>198</v>
      </c>
      <c r="Q6" s="129" t="s">
        <v>200</v>
      </c>
      <c r="R6" s="129" t="s">
        <v>244</v>
      </c>
      <c r="S6" s="129" t="s">
        <v>201</v>
      </c>
      <c r="T6" s="129" t="s">
        <v>496</v>
      </c>
      <c r="U6" s="129" t="s">
        <v>613</v>
      </c>
      <c r="V6" s="129" t="s">
        <v>614</v>
      </c>
      <c r="W6" s="129" t="s">
        <v>615</v>
      </c>
      <c r="X6" s="129" t="s">
        <v>616</v>
      </c>
      <c r="Y6" s="136"/>
      <c r="Z6" s="133"/>
      <c r="AA6" s="140"/>
    </row>
    <row r="7" spans="1:27" s="10" customFormat="1" ht="49.5" customHeight="1">
      <c r="A7" s="136"/>
      <c r="B7" s="134"/>
      <c r="C7" s="136"/>
      <c r="D7" s="128"/>
      <c r="E7" s="136"/>
      <c r="F7" s="136"/>
      <c r="G7" s="128"/>
      <c r="H7" s="128"/>
      <c r="I7" s="128"/>
      <c r="J7" s="134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5"/>
      <c r="X7" s="135"/>
      <c r="Y7" s="136"/>
      <c r="Z7" s="134"/>
      <c r="AA7" s="140"/>
    </row>
    <row r="8" spans="1:27" ht="24" customHeight="1">
      <c r="A8" s="141" t="s">
        <v>250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3"/>
      <c r="AA8" s="11"/>
    </row>
    <row r="9" spans="1:27" ht="99.75" customHeight="1">
      <c r="A9" s="32" t="s">
        <v>251</v>
      </c>
      <c r="B9" s="12" t="s">
        <v>472</v>
      </c>
      <c r="C9" s="32" t="s">
        <v>247</v>
      </c>
      <c r="D9" s="32" t="s">
        <v>414</v>
      </c>
      <c r="E9" s="13" t="s">
        <v>452</v>
      </c>
      <c r="F9" s="13" t="s">
        <v>551</v>
      </c>
      <c r="G9" s="36">
        <v>25</v>
      </c>
      <c r="H9" s="36">
        <v>29</v>
      </c>
      <c r="I9" s="36">
        <v>28</v>
      </c>
      <c r="J9" s="36">
        <v>17</v>
      </c>
      <c r="K9" s="36"/>
      <c r="L9" s="19">
        <v>19</v>
      </c>
      <c r="M9" s="19"/>
      <c r="N9" s="19"/>
      <c r="O9" s="19"/>
      <c r="P9" s="19"/>
      <c r="Q9" s="19"/>
      <c r="R9" s="19"/>
      <c r="S9" s="19">
        <v>18</v>
      </c>
      <c r="T9" s="19"/>
      <c r="U9" s="19"/>
      <c r="V9" s="19">
        <v>18.8</v>
      </c>
      <c r="W9" s="19"/>
      <c r="X9" s="19"/>
      <c r="Y9" s="22">
        <f aca="true" t="shared" si="0" ref="Y9:Y16">COUNT(G9:X9)</f>
        <v>7</v>
      </c>
      <c r="Z9" s="23">
        <f aca="true" t="shared" si="1" ref="Z9:Z16">STDEVA(G9:X9)/(SUM(G9:X9)/COUNTIF(G9:X9,"&gt;0"))</f>
        <v>0.22920348177298855</v>
      </c>
      <c r="AA9" s="7">
        <f aca="true" t="shared" si="2" ref="AA9:AA16">1/Y9*(SUM(G9:X9))</f>
        <v>22.114285714285714</v>
      </c>
    </row>
    <row r="10" spans="1:27" ht="103.5" customHeight="1">
      <c r="A10" s="32" t="s">
        <v>252</v>
      </c>
      <c r="B10" s="12" t="s">
        <v>473</v>
      </c>
      <c r="C10" s="32" t="s">
        <v>247</v>
      </c>
      <c r="D10" s="32" t="s">
        <v>415</v>
      </c>
      <c r="E10" s="13" t="s">
        <v>453</v>
      </c>
      <c r="F10" s="13" t="s">
        <v>551</v>
      </c>
      <c r="G10" s="36">
        <v>22</v>
      </c>
      <c r="H10" s="36"/>
      <c r="I10" s="36">
        <v>24</v>
      </c>
      <c r="J10" s="36">
        <v>17</v>
      </c>
      <c r="K10" s="36"/>
      <c r="L10" s="19">
        <v>17</v>
      </c>
      <c r="M10" s="19"/>
      <c r="N10" s="19"/>
      <c r="O10" s="19"/>
      <c r="P10" s="19"/>
      <c r="Q10" s="19"/>
      <c r="R10" s="19"/>
      <c r="S10" s="19">
        <v>15</v>
      </c>
      <c r="T10" s="19"/>
      <c r="U10" s="19"/>
      <c r="V10" s="19">
        <v>18.05</v>
      </c>
      <c r="W10" s="19"/>
      <c r="X10" s="19"/>
      <c r="Y10" s="22">
        <f t="shared" si="0"/>
        <v>6</v>
      </c>
      <c r="Z10" s="23">
        <f t="shared" si="1"/>
        <v>0.18193125573152683</v>
      </c>
      <c r="AA10" s="7">
        <f t="shared" si="2"/>
        <v>18.841666666666665</v>
      </c>
    </row>
    <row r="11" spans="1:27" ht="108" customHeight="1">
      <c r="A11" s="32" t="s">
        <v>315</v>
      </c>
      <c r="B11" s="12" t="s">
        <v>474</v>
      </c>
      <c r="C11" s="32" t="s">
        <v>247</v>
      </c>
      <c r="D11" s="32" t="s">
        <v>416</v>
      </c>
      <c r="E11" s="13" t="s">
        <v>454</v>
      </c>
      <c r="F11" s="13" t="s">
        <v>551</v>
      </c>
      <c r="G11" s="36">
        <v>28</v>
      </c>
      <c r="H11" s="36">
        <v>28</v>
      </c>
      <c r="I11" s="36">
        <v>26</v>
      </c>
      <c r="J11" s="36"/>
      <c r="K11" s="36"/>
      <c r="L11" s="19">
        <v>15</v>
      </c>
      <c r="M11" s="19"/>
      <c r="N11" s="19"/>
      <c r="O11" s="19"/>
      <c r="P11" s="19"/>
      <c r="Q11" s="19"/>
      <c r="R11" s="19">
        <v>27.86</v>
      </c>
      <c r="S11" s="19"/>
      <c r="T11" s="19"/>
      <c r="U11" s="19"/>
      <c r="V11" s="19">
        <v>16.92</v>
      </c>
      <c r="W11" s="19">
        <v>12</v>
      </c>
      <c r="X11" s="19"/>
      <c r="Y11" s="22">
        <f t="shared" si="0"/>
        <v>7</v>
      </c>
      <c r="Z11" s="23">
        <f t="shared" si="1"/>
        <v>0.3203335669022614</v>
      </c>
      <c r="AA11" s="7">
        <f t="shared" si="2"/>
        <v>21.968571428571426</v>
      </c>
    </row>
    <row r="12" spans="1:27" ht="116.25" customHeight="1">
      <c r="A12" s="32" t="s">
        <v>253</v>
      </c>
      <c r="B12" s="12" t="s">
        <v>475</v>
      </c>
      <c r="C12" s="32" t="s">
        <v>247</v>
      </c>
      <c r="D12" s="32" t="s">
        <v>460</v>
      </c>
      <c r="E12" s="13" t="s">
        <v>470</v>
      </c>
      <c r="F12" s="13" t="s">
        <v>552</v>
      </c>
      <c r="G12" s="36">
        <v>190</v>
      </c>
      <c r="H12" s="36">
        <v>230</v>
      </c>
      <c r="I12" s="36">
        <v>270</v>
      </c>
      <c r="J12" s="36"/>
      <c r="K12" s="36"/>
      <c r="L12" s="19">
        <v>193</v>
      </c>
      <c r="M12" s="19">
        <v>193.33</v>
      </c>
      <c r="N12" s="19">
        <v>88.93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2">
        <f t="shared" si="0"/>
        <v>6</v>
      </c>
      <c r="Z12" s="23">
        <f t="shared" si="1"/>
        <v>0.31004805188756196</v>
      </c>
      <c r="AA12" s="7">
        <f t="shared" si="2"/>
        <v>194.20999999999998</v>
      </c>
    </row>
    <row r="13" spans="1:27" ht="115.5" customHeight="1">
      <c r="A13" s="32" t="s">
        <v>254</v>
      </c>
      <c r="B13" s="12" t="s">
        <v>476</v>
      </c>
      <c r="C13" s="32" t="s">
        <v>247</v>
      </c>
      <c r="D13" s="32" t="s">
        <v>417</v>
      </c>
      <c r="E13" s="13" t="s">
        <v>455</v>
      </c>
      <c r="F13" s="13" t="s">
        <v>551</v>
      </c>
      <c r="G13" s="36">
        <v>28</v>
      </c>
      <c r="H13" s="36">
        <v>27.5</v>
      </c>
      <c r="I13" s="36">
        <v>26</v>
      </c>
      <c r="J13" s="36"/>
      <c r="K13" s="36"/>
      <c r="L13" s="19">
        <v>19</v>
      </c>
      <c r="M13" s="19">
        <v>23.96</v>
      </c>
      <c r="N13" s="19">
        <v>11.02</v>
      </c>
      <c r="O13" s="19"/>
      <c r="P13" s="19"/>
      <c r="Q13" s="19"/>
      <c r="R13" s="19"/>
      <c r="S13" s="19"/>
      <c r="T13" s="19"/>
      <c r="U13" s="19"/>
      <c r="V13" s="19">
        <v>18.05</v>
      </c>
      <c r="W13" s="19">
        <v>13</v>
      </c>
      <c r="X13" s="19"/>
      <c r="Y13" s="22">
        <f t="shared" si="0"/>
        <v>8</v>
      </c>
      <c r="Z13" s="23">
        <f t="shared" si="1"/>
        <v>0.31503858805701246</v>
      </c>
      <c r="AA13" s="7">
        <f t="shared" si="2"/>
        <v>20.816250000000004</v>
      </c>
    </row>
    <row r="14" spans="1:27" ht="120.75" customHeight="1">
      <c r="A14" s="14" t="s">
        <v>255</v>
      </c>
      <c r="B14" s="15" t="s">
        <v>477</v>
      </c>
      <c r="C14" s="32" t="s">
        <v>247</v>
      </c>
      <c r="D14" s="32" t="s">
        <v>418</v>
      </c>
      <c r="E14" s="13" t="s">
        <v>419</v>
      </c>
      <c r="F14" s="13" t="s">
        <v>551</v>
      </c>
      <c r="G14" s="36"/>
      <c r="H14" s="36"/>
      <c r="I14" s="36">
        <v>22</v>
      </c>
      <c r="J14" s="36">
        <v>18</v>
      </c>
      <c r="K14" s="36">
        <v>25</v>
      </c>
      <c r="L14" s="19"/>
      <c r="M14" s="19"/>
      <c r="N14" s="19"/>
      <c r="O14" s="19">
        <v>11.8</v>
      </c>
      <c r="P14" s="19">
        <v>15</v>
      </c>
      <c r="Q14" s="19">
        <v>11.45</v>
      </c>
      <c r="R14" s="19"/>
      <c r="S14" s="19"/>
      <c r="T14" s="19"/>
      <c r="U14" s="19"/>
      <c r="V14" s="19"/>
      <c r="W14" s="19"/>
      <c r="X14" s="19"/>
      <c r="Y14" s="22">
        <f t="shared" si="0"/>
        <v>6</v>
      </c>
      <c r="Z14" s="23">
        <f t="shared" si="1"/>
        <v>0.31996326788810636</v>
      </c>
      <c r="AA14" s="7">
        <f t="shared" si="2"/>
        <v>17.208333333333332</v>
      </c>
    </row>
    <row r="15" spans="1:27" ht="171.75" customHeight="1">
      <c r="A15" s="32" t="s">
        <v>72</v>
      </c>
      <c r="B15" s="15" t="s">
        <v>73</v>
      </c>
      <c r="C15" s="32" t="s">
        <v>65</v>
      </c>
      <c r="D15" s="32" t="s">
        <v>74</v>
      </c>
      <c r="E15" s="13" t="s">
        <v>75</v>
      </c>
      <c r="F15" s="13" t="s">
        <v>76</v>
      </c>
      <c r="G15" s="36">
        <v>140</v>
      </c>
      <c r="H15" s="36">
        <v>150</v>
      </c>
      <c r="I15" s="36">
        <v>200</v>
      </c>
      <c r="J15" s="36"/>
      <c r="K15" s="36"/>
      <c r="L15" s="19"/>
      <c r="M15" s="19"/>
      <c r="N15" s="19"/>
      <c r="O15" s="19"/>
      <c r="P15" s="19"/>
      <c r="Q15" s="19"/>
      <c r="R15" s="19"/>
      <c r="S15" s="19"/>
      <c r="T15" s="19">
        <v>150</v>
      </c>
      <c r="U15" s="19">
        <v>99</v>
      </c>
      <c r="V15" s="19"/>
      <c r="W15" s="19"/>
      <c r="X15" s="19">
        <v>130</v>
      </c>
      <c r="Y15" s="22">
        <f t="shared" si="0"/>
        <v>6</v>
      </c>
      <c r="Z15" s="23">
        <f t="shared" si="1"/>
        <v>0.22776090670395763</v>
      </c>
      <c r="AA15" s="7">
        <f t="shared" si="2"/>
        <v>144.83333333333331</v>
      </c>
    </row>
    <row r="16" spans="1:27" ht="168" customHeight="1">
      <c r="A16" s="32" t="s">
        <v>77</v>
      </c>
      <c r="B16" s="15" t="s">
        <v>78</v>
      </c>
      <c r="C16" s="32" t="s">
        <v>65</v>
      </c>
      <c r="D16" s="32" t="s">
        <v>79</v>
      </c>
      <c r="E16" s="13" t="s">
        <v>80</v>
      </c>
      <c r="F16" s="13" t="s">
        <v>81</v>
      </c>
      <c r="G16" s="36">
        <v>140</v>
      </c>
      <c r="H16" s="36">
        <v>160</v>
      </c>
      <c r="I16" s="36">
        <v>200</v>
      </c>
      <c r="J16" s="36"/>
      <c r="K16" s="36"/>
      <c r="L16" s="19"/>
      <c r="M16" s="19"/>
      <c r="N16" s="19"/>
      <c r="O16" s="19"/>
      <c r="P16" s="19"/>
      <c r="Q16" s="19"/>
      <c r="R16" s="19">
        <v>177.5</v>
      </c>
      <c r="S16" s="19"/>
      <c r="T16" s="19">
        <v>150</v>
      </c>
      <c r="U16" s="19">
        <v>99</v>
      </c>
      <c r="V16" s="19"/>
      <c r="W16" s="19"/>
      <c r="X16" s="19">
        <v>130</v>
      </c>
      <c r="Y16" s="22">
        <f t="shared" si="0"/>
        <v>7</v>
      </c>
      <c r="Z16" s="23">
        <f t="shared" si="1"/>
        <v>0.21725693449881534</v>
      </c>
      <c r="AA16" s="7">
        <f t="shared" si="2"/>
        <v>150.92857142857142</v>
      </c>
    </row>
    <row r="17" spans="1:27" s="16" customFormat="1" ht="36.7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</row>
  </sheetData>
  <sheetProtection/>
  <mergeCells count="32">
    <mergeCell ref="A17:AA17"/>
    <mergeCell ref="Y5:Y7"/>
    <mergeCell ref="Z5:Z7"/>
    <mergeCell ref="AA5:AA7"/>
    <mergeCell ref="A5:A7"/>
    <mergeCell ref="C5:C7"/>
    <mergeCell ref="E5:E7"/>
    <mergeCell ref="U6:U7"/>
    <mergeCell ref="V6:V7"/>
    <mergeCell ref="A8:Z8"/>
    <mergeCell ref="S6:S7"/>
    <mergeCell ref="F5:F7"/>
    <mergeCell ref="G5:X5"/>
    <mergeCell ref="T6:T7"/>
    <mergeCell ref="I6:I7"/>
    <mergeCell ref="J6:J7"/>
    <mergeCell ref="M6:M7"/>
    <mergeCell ref="X6:X7"/>
    <mergeCell ref="H6:H7"/>
    <mergeCell ref="Y1:AA1"/>
    <mergeCell ref="A3:AA3"/>
    <mergeCell ref="B5:B7"/>
    <mergeCell ref="O6:O7"/>
    <mergeCell ref="P6:P7"/>
    <mergeCell ref="W6:W7"/>
    <mergeCell ref="Q6:Q7"/>
    <mergeCell ref="D5:D7"/>
    <mergeCell ref="G6:G7"/>
    <mergeCell ref="R6:R7"/>
    <mergeCell ref="K6:K7"/>
    <mergeCell ref="L6:L7"/>
    <mergeCell ref="N6:N7"/>
  </mergeCells>
  <dataValidations count="2">
    <dataValidation type="list" allowBlank="1" showInputMessage="1" showErrorMessage="1" sqref="B15:B16">
      <formula1>dictba3b8dc03d754426ad39ab6e2adeedcf</formula1>
    </dataValidation>
    <dataValidation type="list" allowBlank="1" showInputMessage="1" showErrorMessage="1" sqref="C15:C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0">
      <selection activeCell="W9" sqref="W9"/>
    </sheetView>
  </sheetViews>
  <sheetFormatPr defaultColWidth="9.140625" defaultRowHeight="15"/>
  <cols>
    <col min="1" max="1" width="10.28125" style="56" customWidth="1"/>
    <col min="2" max="2" width="11.28125" style="56" customWidth="1"/>
    <col min="3" max="3" width="6.57421875" style="56" customWidth="1"/>
    <col min="4" max="4" width="23.421875" style="56" customWidth="1"/>
    <col min="5" max="5" width="22.28125" style="56" customWidth="1"/>
    <col min="6" max="6" width="13.57421875" style="56" customWidth="1"/>
    <col min="7" max="7" width="10.00390625" style="57" customWidth="1"/>
    <col min="8" max="8" width="8.8515625" style="57" customWidth="1"/>
    <col min="9" max="9" width="9.7109375" style="57" customWidth="1"/>
    <col min="10" max="10" width="10.28125" style="57" customWidth="1"/>
    <col min="11" max="12" width="10.57421875" style="57" customWidth="1"/>
    <col min="13" max="13" width="11.140625" style="57" customWidth="1"/>
    <col min="14" max="14" width="10.421875" style="57" customWidth="1"/>
    <col min="15" max="15" width="10.8515625" style="57" customWidth="1"/>
    <col min="16" max="16" width="10.28125" style="57" customWidth="1"/>
    <col min="17" max="17" width="7.57421875" style="57" customWidth="1"/>
    <col min="18" max="18" width="8.28125" style="57" customWidth="1"/>
    <col min="19" max="19" width="9.8515625" style="57" customWidth="1"/>
    <col min="20" max="16384" width="9.140625" style="56" customWidth="1"/>
  </cols>
  <sheetData>
    <row r="1" spans="18:19" ht="19.5" customHeight="1">
      <c r="R1" s="149" t="s">
        <v>336</v>
      </c>
      <c r="S1" s="149"/>
    </row>
    <row r="3" spans="1:19" ht="11.25">
      <c r="A3" s="150" t="s">
        <v>161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ht="11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s="59" customFormat="1" ht="30.75" customHeight="1">
      <c r="A5" s="146" t="s">
        <v>287</v>
      </c>
      <c r="B5" s="144" t="s">
        <v>471</v>
      </c>
      <c r="C5" s="146" t="s">
        <v>246</v>
      </c>
      <c r="D5" s="144" t="s">
        <v>396</v>
      </c>
      <c r="E5" s="146" t="s">
        <v>286</v>
      </c>
      <c r="F5" s="146" t="s">
        <v>163</v>
      </c>
      <c r="G5" s="146" t="s">
        <v>333</v>
      </c>
      <c r="H5" s="146"/>
      <c r="I5" s="146"/>
      <c r="J5" s="146"/>
      <c r="K5" s="146"/>
      <c r="L5" s="146"/>
      <c r="M5" s="146"/>
      <c r="N5" s="146"/>
      <c r="O5" s="146"/>
      <c r="P5" s="146"/>
      <c r="Q5" s="146" t="s">
        <v>308</v>
      </c>
      <c r="R5" s="144" t="s">
        <v>309</v>
      </c>
      <c r="S5" s="155" t="s">
        <v>160</v>
      </c>
    </row>
    <row r="6" spans="1:19" s="59" customFormat="1" ht="36" customHeight="1">
      <c r="A6" s="146"/>
      <c r="B6" s="156"/>
      <c r="C6" s="146"/>
      <c r="D6" s="151"/>
      <c r="E6" s="146"/>
      <c r="F6" s="146"/>
      <c r="G6" s="144" t="s">
        <v>156</v>
      </c>
      <c r="H6" s="144" t="s">
        <v>159</v>
      </c>
      <c r="I6" s="144" t="s">
        <v>117</v>
      </c>
      <c r="J6" s="144" t="s">
        <v>37</v>
      </c>
      <c r="K6" s="144" t="s">
        <v>38</v>
      </c>
      <c r="L6" s="144" t="s">
        <v>39</v>
      </c>
      <c r="M6" s="144" t="s">
        <v>40</v>
      </c>
      <c r="N6" s="144" t="s">
        <v>41</v>
      </c>
      <c r="O6" s="144" t="s">
        <v>42</v>
      </c>
      <c r="P6" s="144" t="s">
        <v>43</v>
      </c>
      <c r="Q6" s="146"/>
      <c r="R6" s="156"/>
      <c r="S6" s="155"/>
    </row>
    <row r="7" spans="1:19" s="59" customFormat="1" ht="49.5" customHeight="1">
      <c r="A7" s="146"/>
      <c r="B7" s="147"/>
      <c r="C7" s="146"/>
      <c r="D7" s="152"/>
      <c r="E7" s="146"/>
      <c r="F7" s="146"/>
      <c r="G7" s="147"/>
      <c r="H7" s="148"/>
      <c r="I7" s="147"/>
      <c r="J7" s="145"/>
      <c r="K7" s="145"/>
      <c r="L7" s="145"/>
      <c r="M7" s="145"/>
      <c r="N7" s="145"/>
      <c r="O7" s="145"/>
      <c r="P7" s="145"/>
      <c r="Q7" s="146"/>
      <c r="R7" s="147"/>
      <c r="S7" s="155"/>
    </row>
    <row r="8" spans="1:19" s="60" customFormat="1" ht="27.75" customHeight="1">
      <c r="A8" s="157" t="s">
        <v>96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  <c r="S8" s="47"/>
    </row>
    <row r="9" spans="1:19" s="60" customFormat="1" ht="136.5" customHeight="1">
      <c r="A9" s="61" t="s">
        <v>118</v>
      </c>
      <c r="B9" s="49" t="s">
        <v>480</v>
      </c>
      <c r="C9" s="48" t="s">
        <v>247</v>
      </c>
      <c r="D9" s="48" t="s">
        <v>18</v>
      </c>
      <c r="E9" s="62" t="s">
        <v>397</v>
      </c>
      <c r="F9" s="50" t="s">
        <v>279</v>
      </c>
      <c r="G9" s="51">
        <v>300</v>
      </c>
      <c r="H9" s="51">
        <v>320</v>
      </c>
      <c r="I9" s="51">
        <v>320</v>
      </c>
      <c r="J9" s="52">
        <v>320</v>
      </c>
      <c r="K9" s="52">
        <v>300</v>
      </c>
      <c r="L9" s="52"/>
      <c r="M9" s="52"/>
      <c r="N9" s="52">
        <v>340</v>
      </c>
      <c r="O9" s="52"/>
      <c r="P9" s="52"/>
      <c r="Q9" s="50">
        <f>COUNT(G9:P9)</f>
        <v>6</v>
      </c>
      <c r="R9" s="53">
        <f>STDEVA(G9:P9)/(SUM(G9:P9)/COUNTIF(G9:P9,"&gt;0"))</f>
        <v>0.04754353596057353</v>
      </c>
      <c r="S9" s="47">
        <f>1/Q9*(SUM(G9:P9))</f>
        <v>316.66666666666663</v>
      </c>
    </row>
    <row r="10" spans="1:19" s="60" customFormat="1" ht="124.5" customHeight="1">
      <c r="A10" s="61" t="s">
        <v>317</v>
      </c>
      <c r="B10" s="49" t="s">
        <v>546</v>
      </c>
      <c r="C10" s="48" t="s">
        <v>247</v>
      </c>
      <c r="D10" s="48" t="s">
        <v>19</v>
      </c>
      <c r="E10" s="50" t="s">
        <v>91</v>
      </c>
      <c r="F10" s="63" t="s">
        <v>553</v>
      </c>
      <c r="G10" s="51">
        <v>220</v>
      </c>
      <c r="H10" s="51">
        <v>215</v>
      </c>
      <c r="I10" s="51">
        <v>210</v>
      </c>
      <c r="J10" s="52">
        <v>220</v>
      </c>
      <c r="K10" s="52">
        <v>200</v>
      </c>
      <c r="L10" s="52">
        <v>199</v>
      </c>
      <c r="M10" s="52"/>
      <c r="N10" s="52"/>
      <c r="O10" s="52">
        <v>164.57</v>
      </c>
      <c r="P10" s="52"/>
      <c r="Q10" s="50">
        <f>COUNT(G10:P10)</f>
        <v>7</v>
      </c>
      <c r="R10" s="53">
        <f>STDEVA(G10:P10)/(SUM(G10:P10)/COUNTIF(G10:P10,"&gt;0"))</f>
        <v>0.09519719813105848</v>
      </c>
      <c r="S10" s="47">
        <f>1/Q10*(SUM(G10:P10))</f>
        <v>204.08142857142855</v>
      </c>
    </row>
    <row r="11" spans="1:19" s="60" customFormat="1" ht="136.5" customHeight="1">
      <c r="A11" s="61" t="s">
        <v>348</v>
      </c>
      <c r="B11" s="49" t="s">
        <v>546</v>
      </c>
      <c r="C11" s="48" t="s">
        <v>247</v>
      </c>
      <c r="D11" s="48" t="s">
        <v>20</v>
      </c>
      <c r="E11" s="50" t="s">
        <v>92</v>
      </c>
      <c r="F11" s="63" t="s">
        <v>553</v>
      </c>
      <c r="G11" s="51">
        <v>240</v>
      </c>
      <c r="H11" s="51">
        <v>220</v>
      </c>
      <c r="I11" s="51">
        <v>260</v>
      </c>
      <c r="J11" s="52">
        <v>283.6</v>
      </c>
      <c r="K11" s="52"/>
      <c r="L11" s="52"/>
      <c r="M11" s="52">
        <v>200</v>
      </c>
      <c r="N11" s="52"/>
      <c r="O11" s="52"/>
      <c r="P11" s="52"/>
      <c r="Q11" s="50">
        <f>COUNT(G11:P11)</f>
        <v>5</v>
      </c>
      <c r="R11" s="53">
        <f>STDEVA(G11:P11)/(SUM(G11:P11)/COUNTIF(G11:P11,"&gt;0"))</f>
        <v>0.13617883885579798</v>
      </c>
      <c r="S11" s="47">
        <f>1/Q11*(SUM(G11:P11))</f>
        <v>240.72</v>
      </c>
    </row>
    <row r="12" spans="1:19" ht="133.5" customHeight="1">
      <c r="A12" s="61" t="s">
        <v>64</v>
      </c>
      <c r="B12" s="49" t="s">
        <v>546</v>
      </c>
      <c r="C12" s="48" t="s">
        <v>65</v>
      </c>
      <c r="D12" s="48" t="s">
        <v>66</v>
      </c>
      <c r="E12" s="50" t="s">
        <v>67</v>
      </c>
      <c r="F12" s="63" t="s">
        <v>68</v>
      </c>
      <c r="G12" s="51">
        <v>260</v>
      </c>
      <c r="H12" s="51">
        <v>400</v>
      </c>
      <c r="I12" s="51">
        <v>500</v>
      </c>
      <c r="J12" s="52"/>
      <c r="K12" s="52"/>
      <c r="L12" s="52"/>
      <c r="M12" s="52"/>
      <c r="N12" s="52"/>
      <c r="O12" s="52">
        <v>367.33</v>
      </c>
      <c r="P12" s="52">
        <v>425.4</v>
      </c>
      <c r="Q12" s="50">
        <f>COUNT(G12:P12)</f>
        <v>5</v>
      </c>
      <c r="R12" s="53">
        <f>STDEVA(G12:P12)/(SUM(G12:P12)/COUNTIF(G12:P12,"&gt;0"))</f>
        <v>0.22492366955763787</v>
      </c>
      <c r="S12" s="47">
        <f>1/Q12*(SUM(G12:P12))</f>
        <v>390.54600000000005</v>
      </c>
    </row>
    <row r="13" spans="1:18" ht="11.25">
      <c r="A13" s="153"/>
      <c r="B13" s="153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ht="11.2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</row>
  </sheetData>
  <sheetProtection/>
  <mergeCells count="24">
    <mergeCell ref="A13:R14"/>
    <mergeCell ref="S5:S7"/>
    <mergeCell ref="B5:B7"/>
    <mergeCell ref="I6:I7"/>
    <mergeCell ref="C5:C7"/>
    <mergeCell ref="A8:R8"/>
    <mergeCell ref="R5:R7"/>
    <mergeCell ref="G6:G7"/>
    <mergeCell ref="H6:H7"/>
    <mergeCell ref="R1:S1"/>
    <mergeCell ref="A3:S3"/>
    <mergeCell ref="A5:A7"/>
    <mergeCell ref="D5:D7"/>
    <mergeCell ref="E5:E7"/>
    <mergeCell ref="F5:F7"/>
    <mergeCell ref="G5:P5"/>
    <mergeCell ref="J6:J7"/>
    <mergeCell ref="O6:O7"/>
    <mergeCell ref="Q5:Q7"/>
    <mergeCell ref="K6:K7"/>
    <mergeCell ref="L6:L7"/>
    <mergeCell ref="M6:M7"/>
    <mergeCell ref="P6:P7"/>
    <mergeCell ref="N6:N7"/>
  </mergeCells>
  <dataValidations count="2">
    <dataValidation type="list" allowBlank="1" showInputMessage="1" showErrorMessage="1" sqref="B12">
      <formula1>dictba3b8dc03d754426ad39ab6e2adeedcf</formula1>
    </dataValidation>
    <dataValidation type="list" allowBlank="1" showInputMessage="1" showErrorMessage="1" sqref="C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X9" sqref="X9"/>
    </sheetView>
  </sheetViews>
  <sheetFormatPr defaultColWidth="9.140625" defaultRowHeight="15"/>
  <cols>
    <col min="1" max="1" width="13.28125" style="42" customWidth="1"/>
    <col min="2" max="2" width="11.00390625" style="42" customWidth="1"/>
    <col min="3" max="3" width="5.7109375" style="42" customWidth="1"/>
    <col min="4" max="4" width="10.140625" style="42" customWidth="1"/>
    <col min="5" max="5" width="22.7109375" style="42" customWidth="1"/>
    <col min="6" max="6" width="11.00390625" style="42" customWidth="1"/>
    <col min="7" max="7" width="9.421875" style="43" customWidth="1"/>
    <col min="8" max="8" width="10.00390625" style="43" customWidth="1"/>
    <col min="9" max="9" width="9.28125" style="43" customWidth="1"/>
    <col min="10" max="12" width="10.140625" style="43" customWidth="1"/>
    <col min="13" max="13" width="9.7109375" style="43" customWidth="1"/>
    <col min="14" max="15" width="10.140625" style="43" customWidth="1"/>
    <col min="16" max="16" width="11.7109375" style="43" customWidth="1"/>
    <col min="17" max="17" width="10.28125" style="43" customWidth="1"/>
    <col min="18" max="18" width="9.7109375" style="43" customWidth="1"/>
    <col min="19" max="19" width="10.421875" style="43" customWidth="1"/>
    <col min="20" max="20" width="7.8515625" style="43" customWidth="1"/>
    <col min="21" max="21" width="7.7109375" style="43" customWidth="1"/>
    <col min="22" max="22" width="9.421875" style="43" customWidth="1"/>
    <col min="23" max="23" width="9.140625" style="43" customWidth="1"/>
    <col min="24" max="16384" width="9.140625" style="42" customWidth="1"/>
  </cols>
  <sheetData>
    <row r="1" spans="20:23" ht="19.5" customHeight="1">
      <c r="T1" s="167" t="s">
        <v>337</v>
      </c>
      <c r="U1" s="167"/>
      <c r="V1" s="167"/>
      <c r="W1" s="42"/>
    </row>
    <row r="2" ht="11.25">
      <c r="W2" s="42"/>
    </row>
    <row r="3" spans="1:23" ht="11.25">
      <c r="A3" s="168" t="s">
        <v>164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42"/>
    </row>
    <row r="4" spans="7:23" ht="11.25"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6" spans="1:23" s="46" customFormat="1" ht="36.75" customHeight="1">
      <c r="A6" s="146" t="s">
        <v>287</v>
      </c>
      <c r="B6" s="144" t="s">
        <v>471</v>
      </c>
      <c r="C6" s="146" t="s">
        <v>246</v>
      </c>
      <c r="D6" s="144" t="s">
        <v>396</v>
      </c>
      <c r="E6" s="146" t="s">
        <v>286</v>
      </c>
      <c r="F6" s="146" t="s">
        <v>163</v>
      </c>
      <c r="G6" s="169" t="s">
        <v>333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44" t="s">
        <v>308</v>
      </c>
      <c r="U6" s="144" t="s">
        <v>309</v>
      </c>
      <c r="V6" s="160" t="s">
        <v>160</v>
      </c>
      <c r="W6" s="64"/>
    </row>
    <row r="7" spans="1:23" s="46" customFormat="1" ht="80.25" customHeight="1">
      <c r="A7" s="146"/>
      <c r="B7" s="147"/>
      <c r="C7" s="146"/>
      <c r="D7" s="148"/>
      <c r="E7" s="146"/>
      <c r="F7" s="146"/>
      <c r="G7" s="44" t="s">
        <v>156</v>
      </c>
      <c r="H7" s="44" t="s">
        <v>192</v>
      </c>
      <c r="I7" s="44" t="s">
        <v>159</v>
      </c>
      <c r="J7" s="44" t="s">
        <v>157</v>
      </c>
      <c r="K7" s="44" t="s">
        <v>165</v>
      </c>
      <c r="L7" s="44" t="s">
        <v>629</v>
      </c>
      <c r="M7" s="44" t="s">
        <v>44</v>
      </c>
      <c r="N7" s="44" t="s">
        <v>45</v>
      </c>
      <c r="O7" s="44" t="s">
        <v>46</v>
      </c>
      <c r="P7" s="44" t="s">
        <v>47</v>
      </c>
      <c r="Q7" s="44" t="s">
        <v>48</v>
      </c>
      <c r="R7" s="44" t="s">
        <v>49</v>
      </c>
      <c r="S7" s="44" t="s">
        <v>50</v>
      </c>
      <c r="T7" s="147"/>
      <c r="U7" s="147"/>
      <c r="V7" s="161"/>
      <c r="W7" s="64"/>
    </row>
    <row r="8" spans="1:22" ht="26.25" customHeight="1">
      <c r="A8" s="164" t="s">
        <v>59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  <c r="V8" s="45"/>
    </row>
    <row r="9" spans="1:22" ht="91.5" customHeight="1">
      <c r="A9" s="54" t="s">
        <v>318</v>
      </c>
      <c r="B9" s="55" t="s">
        <v>481</v>
      </c>
      <c r="C9" s="48" t="s">
        <v>247</v>
      </c>
      <c r="D9" s="48" t="s">
        <v>398</v>
      </c>
      <c r="E9" s="50" t="s">
        <v>457</v>
      </c>
      <c r="F9" s="50" t="s">
        <v>554</v>
      </c>
      <c r="G9" s="51">
        <v>140</v>
      </c>
      <c r="H9" s="51">
        <v>150</v>
      </c>
      <c r="I9" s="51"/>
      <c r="J9" s="51"/>
      <c r="K9" s="51">
        <v>123</v>
      </c>
      <c r="L9" s="51">
        <v>120</v>
      </c>
      <c r="M9" s="52">
        <v>110</v>
      </c>
      <c r="N9" s="52"/>
      <c r="O9" s="52">
        <v>110</v>
      </c>
      <c r="P9" s="52">
        <v>115.52</v>
      </c>
      <c r="Q9" s="52"/>
      <c r="R9" s="52"/>
      <c r="S9" s="52"/>
      <c r="T9" s="50">
        <f>COUNT(G9:S9)</f>
        <v>7</v>
      </c>
      <c r="U9" s="53">
        <f>STDEVA(G9:S9)/(SUM(G9:S9)/COUNTIF(G9:S9,"&gt;0"))</f>
        <v>0.12367843046859311</v>
      </c>
      <c r="V9" s="47">
        <f>1/T9*(SUM(G9:S9))</f>
        <v>124.07428571428571</v>
      </c>
    </row>
    <row r="10" spans="1:22" ht="76.5" customHeight="1">
      <c r="A10" s="48" t="s">
        <v>319</v>
      </c>
      <c r="B10" s="49" t="s">
        <v>481</v>
      </c>
      <c r="C10" s="48" t="s">
        <v>247</v>
      </c>
      <c r="D10" s="48" t="s">
        <v>398</v>
      </c>
      <c r="E10" s="50" t="s">
        <v>458</v>
      </c>
      <c r="F10" s="50" t="s">
        <v>555</v>
      </c>
      <c r="G10" s="51">
        <v>180</v>
      </c>
      <c r="H10" s="51">
        <v>165</v>
      </c>
      <c r="I10" s="51">
        <v>160</v>
      </c>
      <c r="J10" s="51">
        <v>180</v>
      </c>
      <c r="K10" s="51">
        <v>136</v>
      </c>
      <c r="L10" s="51"/>
      <c r="M10" s="52"/>
      <c r="N10" s="52">
        <v>126.2</v>
      </c>
      <c r="O10" s="52"/>
      <c r="P10" s="52"/>
      <c r="Q10" s="52"/>
      <c r="R10" s="52">
        <v>120</v>
      </c>
      <c r="S10" s="52">
        <v>122.5</v>
      </c>
      <c r="T10" s="50">
        <f>COUNT(G10:S10)</f>
        <v>8</v>
      </c>
      <c r="U10" s="53">
        <f>STDEVA(G10:S10)/(SUM(G10:S10)/COUNTIF(G10:S10,"&gt;0"))</f>
        <v>0.17106972519104105</v>
      </c>
      <c r="V10" s="47">
        <f>1/T10*(SUM(G10:S10))</f>
        <v>148.7125</v>
      </c>
    </row>
    <row r="11" spans="1:22" ht="76.5" customHeight="1">
      <c r="A11" s="48" t="s">
        <v>343</v>
      </c>
      <c r="B11" s="49" t="s">
        <v>481</v>
      </c>
      <c r="C11" s="48" t="s">
        <v>247</v>
      </c>
      <c r="D11" s="48" t="s">
        <v>398</v>
      </c>
      <c r="E11" s="50" t="s">
        <v>344</v>
      </c>
      <c r="F11" s="50" t="s">
        <v>555</v>
      </c>
      <c r="G11" s="51">
        <v>185</v>
      </c>
      <c r="H11" s="51">
        <v>200</v>
      </c>
      <c r="I11" s="51">
        <v>240</v>
      </c>
      <c r="J11" s="51">
        <v>230</v>
      </c>
      <c r="K11" s="51">
        <v>165</v>
      </c>
      <c r="L11" s="51"/>
      <c r="M11" s="52">
        <v>140</v>
      </c>
      <c r="N11" s="52"/>
      <c r="O11" s="52">
        <v>153</v>
      </c>
      <c r="P11" s="52"/>
      <c r="Q11" s="52">
        <v>180</v>
      </c>
      <c r="R11" s="52"/>
      <c r="S11" s="52"/>
      <c r="T11" s="50">
        <f>COUNT(G11:S11)</f>
        <v>8</v>
      </c>
      <c r="U11" s="53">
        <f>STDEVA(G11:S11)/(SUM(G11:S11)/COUNTIF(G11:S11,"&gt;0"))</f>
        <v>0.18920622380248447</v>
      </c>
      <c r="V11" s="47">
        <f>1/T11*(SUM(G11:S11))</f>
        <v>186.625</v>
      </c>
    </row>
    <row r="12" spans="1:22" s="65" customFormat="1" ht="33.7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</row>
  </sheetData>
  <sheetProtection/>
  <mergeCells count="14">
    <mergeCell ref="T1:V1"/>
    <mergeCell ref="A3:V3"/>
    <mergeCell ref="A6:A7"/>
    <mergeCell ref="C6:C7"/>
    <mergeCell ref="E6:E7"/>
    <mergeCell ref="F6:F7"/>
    <mergeCell ref="G6:S6"/>
    <mergeCell ref="T6:T7"/>
    <mergeCell ref="U6:U7"/>
    <mergeCell ref="D6:D7"/>
    <mergeCell ref="V6:V7"/>
    <mergeCell ref="A12:V12"/>
    <mergeCell ref="B6:B7"/>
    <mergeCell ref="A8:U8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="70" zoomScaleNormal="70" zoomScalePageLayoutView="0" workbookViewId="0" topLeftCell="A4">
      <selection activeCell="AB8" sqref="AB8"/>
    </sheetView>
  </sheetViews>
  <sheetFormatPr defaultColWidth="9.140625" defaultRowHeight="15"/>
  <cols>
    <col min="1" max="1" width="10.8515625" style="25" customWidth="1"/>
    <col min="2" max="2" width="10.7109375" style="25" customWidth="1"/>
    <col min="3" max="3" width="6.00390625" style="25" customWidth="1"/>
    <col min="4" max="4" width="19.57421875" style="25" customWidth="1"/>
    <col min="5" max="5" width="16.8515625" style="25" customWidth="1"/>
    <col min="6" max="6" width="12.00390625" style="25" customWidth="1"/>
    <col min="7" max="7" width="9.00390625" style="24" customWidth="1"/>
    <col min="8" max="8" width="9.28125" style="24" customWidth="1"/>
    <col min="9" max="10" width="8.421875" style="24" customWidth="1"/>
    <col min="11" max="11" width="10.7109375" style="24" customWidth="1"/>
    <col min="12" max="13" width="10.28125" style="24" customWidth="1"/>
    <col min="14" max="14" width="11.421875" style="24" customWidth="1"/>
    <col min="15" max="15" width="11.7109375" style="24" customWidth="1"/>
    <col min="16" max="16" width="9.7109375" style="24" customWidth="1"/>
    <col min="17" max="17" width="9.8515625" style="24" customWidth="1"/>
    <col min="18" max="18" width="10.28125" style="24" customWidth="1"/>
    <col min="19" max="19" width="9.8515625" style="24" customWidth="1"/>
    <col min="20" max="20" width="9.7109375" style="24" customWidth="1"/>
    <col min="21" max="21" width="9.28125" style="24" customWidth="1"/>
    <col min="22" max="22" width="10.421875" style="24" customWidth="1"/>
    <col min="23" max="24" width="8.00390625" style="24" customWidth="1"/>
    <col min="25" max="25" width="8.28125" style="24" customWidth="1"/>
    <col min="26" max="16384" width="9.140625" style="25" customWidth="1"/>
  </cols>
  <sheetData>
    <row r="1" spans="23:24" ht="12">
      <c r="W1" s="183" t="s">
        <v>338</v>
      </c>
      <c r="X1" s="183"/>
    </row>
    <row r="3" spans="1:25" ht="12">
      <c r="A3" s="184" t="s">
        <v>166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5" spans="1:25" s="27" customFormat="1" ht="36" customHeight="1">
      <c r="A5" s="175" t="s">
        <v>287</v>
      </c>
      <c r="B5" s="170" t="s">
        <v>471</v>
      </c>
      <c r="C5" s="175" t="s">
        <v>246</v>
      </c>
      <c r="D5" s="170" t="s">
        <v>396</v>
      </c>
      <c r="E5" s="175" t="s">
        <v>286</v>
      </c>
      <c r="F5" s="175" t="s">
        <v>162</v>
      </c>
      <c r="G5" s="186" t="s">
        <v>333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75" t="s">
        <v>308</v>
      </c>
      <c r="X5" s="173" t="s">
        <v>309</v>
      </c>
      <c r="Y5" s="176" t="s">
        <v>167</v>
      </c>
    </row>
    <row r="6" spans="1:25" s="27" customFormat="1" ht="38.25" customHeight="1">
      <c r="A6" s="175"/>
      <c r="B6" s="185"/>
      <c r="C6" s="175"/>
      <c r="D6" s="171"/>
      <c r="E6" s="175"/>
      <c r="F6" s="175"/>
      <c r="G6" s="173" t="s">
        <v>156</v>
      </c>
      <c r="H6" s="173" t="s">
        <v>191</v>
      </c>
      <c r="I6" s="173" t="s">
        <v>157</v>
      </c>
      <c r="J6" s="173" t="s">
        <v>190</v>
      </c>
      <c r="K6" s="173" t="s">
        <v>235</v>
      </c>
      <c r="L6" s="173" t="s">
        <v>239</v>
      </c>
      <c r="M6" s="173" t="s">
        <v>237</v>
      </c>
      <c r="N6" s="173" t="s">
        <v>236</v>
      </c>
      <c r="O6" s="173" t="s">
        <v>238</v>
      </c>
      <c r="P6" s="173" t="s">
        <v>240</v>
      </c>
      <c r="Q6" s="173" t="s">
        <v>245</v>
      </c>
      <c r="R6" s="173" t="s">
        <v>241</v>
      </c>
      <c r="S6" s="173" t="s">
        <v>52</v>
      </c>
      <c r="T6" s="173" t="s">
        <v>53</v>
      </c>
      <c r="U6" s="173" t="s">
        <v>242</v>
      </c>
      <c r="V6" s="173" t="s">
        <v>243</v>
      </c>
      <c r="W6" s="175"/>
      <c r="X6" s="185"/>
      <c r="Y6" s="177"/>
    </row>
    <row r="7" spans="1:25" s="27" customFormat="1" ht="74.25" customHeight="1">
      <c r="A7" s="175"/>
      <c r="B7" s="174"/>
      <c r="C7" s="175"/>
      <c r="D7" s="172"/>
      <c r="E7" s="175"/>
      <c r="F7" s="175"/>
      <c r="G7" s="174"/>
      <c r="H7" s="174"/>
      <c r="I7" s="182"/>
      <c r="J7" s="172"/>
      <c r="K7" s="172"/>
      <c r="L7" s="182"/>
      <c r="M7" s="172"/>
      <c r="N7" s="172"/>
      <c r="O7" s="172"/>
      <c r="P7" s="172"/>
      <c r="Q7" s="172"/>
      <c r="R7" s="172"/>
      <c r="S7" s="182"/>
      <c r="T7" s="182"/>
      <c r="U7" s="172"/>
      <c r="V7" s="172"/>
      <c r="W7" s="175"/>
      <c r="X7" s="174"/>
      <c r="Y7" s="177"/>
    </row>
    <row r="8" spans="1:25" ht="41.25" customHeight="1">
      <c r="A8" s="179" t="s">
        <v>256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1"/>
      <c r="Y8" s="178"/>
    </row>
    <row r="9" spans="1:25" ht="171" customHeight="1">
      <c r="A9" s="21" t="s">
        <v>295</v>
      </c>
      <c r="B9" s="26" t="s">
        <v>482</v>
      </c>
      <c r="C9" s="21" t="s">
        <v>247</v>
      </c>
      <c r="D9" s="22" t="s">
        <v>399</v>
      </c>
      <c r="E9" s="22" t="s">
        <v>289</v>
      </c>
      <c r="F9" s="22" t="s">
        <v>280</v>
      </c>
      <c r="G9" s="36">
        <v>280</v>
      </c>
      <c r="H9" s="36">
        <v>320</v>
      </c>
      <c r="I9" s="36">
        <v>291</v>
      </c>
      <c r="J9" s="36">
        <v>252</v>
      </c>
      <c r="K9" s="19">
        <v>220</v>
      </c>
      <c r="L9" s="19">
        <v>189</v>
      </c>
      <c r="M9" s="19"/>
      <c r="N9" s="19"/>
      <c r="O9" s="19"/>
      <c r="P9" s="19"/>
      <c r="Q9" s="19"/>
      <c r="R9" s="19">
        <v>300</v>
      </c>
      <c r="S9" s="19"/>
      <c r="T9" s="19"/>
      <c r="U9" s="19"/>
      <c r="V9" s="19"/>
      <c r="W9" s="22">
        <f aca="true" t="shared" si="0" ref="W9:W15">COUNT(G9:V9)</f>
        <v>7</v>
      </c>
      <c r="X9" s="23">
        <f aca="true" t="shared" si="1" ref="X9:X15">STDEVA(G9:V9)/(SUM(G9:V9)/COUNTIF(G9:V9,"&gt;0"))</f>
        <v>0.1767435692572465</v>
      </c>
      <c r="Y9" s="7">
        <f aca="true" t="shared" si="2" ref="Y9:Y15">1/W9*(SUM(G9:V9))</f>
        <v>264.57142857142856</v>
      </c>
    </row>
    <row r="10" spans="1:25" ht="164.25" customHeight="1">
      <c r="A10" s="21" t="s">
        <v>296</v>
      </c>
      <c r="B10" s="26" t="s">
        <v>483</v>
      </c>
      <c r="C10" s="21" t="s">
        <v>247</v>
      </c>
      <c r="D10" s="22" t="s">
        <v>399</v>
      </c>
      <c r="E10" s="22" t="s">
        <v>290</v>
      </c>
      <c r="F10" s="22" t="s">
        <v>281</v>
      </c>
      <c r="G10" s="36">
        <v>280</v>
      </c>
      <c r="H10" s="36">
        <v>290</v>
      </c>
      <c r="I10" s="36">
        <v>291</v>
      </c>
      <c r="J10" s="36">
        <v>250</v>
      </c>
      <c r="K10" s="19">
        <v>225</v>
      </c>
      <c r="L10" s="19">
        <v>169</v>
      </c>
      <c r="M10" s="19"/>
      <c r="N10" s="19"/>
      <c r="O10" s="19"/>
      <c r="P10" s="19"/>
      <c r="Q10" s="19"/>
      <c r="R10" s="19">
        <v>300</v>
      </c>
      <c r="S10" s="19"/>
      <c r="T10" s="19"/>
      <c r="U10" s="19"/>
      <c r="V10" s="19"/>
      <c r="W10" s="22">
        <f t="shared" si="0"/>
        <v>7</v>
      </c>
      <c r="X10" s="23">
        <f t="shared" si="1"/>
        <v>0.18351084499697923</v>
      </c>
      <c r="Y10" s="7">
        <f t="shared" si="2"/>
        <v>257.85714285714283</v>
      </c>
    </row>
    <row r="11" spans="1:25" ht="222.75" customHeight="1">
      <c r="A11" s="21" t="s">
        <v>297</v>
      </c>
      <c r="B11" s="26" t="s">
        <v>484</v>
      </c>
      <c r="C11" s="21" t="s">
        <v>247</v>
      </c>
      <c r="D11" s="22" t="s">
        <v>399</v>
      </c>
      <c r="E11" s="22" t="s">
        <v>282</v>
      </c>
      <c r="F11" s="22" t="s">
        <v>281</v>
      </c>
      <c r="G11" s="36">
        <v>290</v>
      </c>
      <c r="H11" s="36"/>
      <c r="I11" s="36">
        <v>320</v>
      </c>
      <c r="J11" s="36">
        <v>246</v>
      </c>
      <c r="K11" s="19"/>
      <c r="L11" s="19"/>
      <c r="M11" s="19"/>
      <c r="N11" s="19"/>
      <c r="O11" s="19"/>
      <c r="P11" s="19"/>
      <c r="Q11" s="19"/>
      <c r="R11" s="19">
        <v>310</v>
      </c>
      <c r="S11" s="19"/>
      <c r="T11" s="19"/>
      <c r="U11" s="19">
        <v>194.5</v>
      </c>
      <c r="V11" s="19">
        <v>169.38</v>
      </c>
      <c r="W11" s="22">
        <f t="shared" si="0"/>
        <v>6</v>
      </c>
      <c r="X11" s="23">
        <f t="shared" si="1"/>
        <v>0.2452162761827393</v>
      </c>
      <c r="Y11" s="7">
        <f t="shared" si="2"/>
        <v>254.98000000000002</v>
      </c>
    </row>
    <row r="12" spans="1:25" ht="155.25" customHeight="1">
      <c r="A12" s="21" t="s">
        <v>298</v>
      </c>
      <c r="B12" s="26" t="s">
        <v>128</v>
      </c>
      <c r="C12" s="21" t="s">
        <v>247</v>
      </c>
      <c r="D12" s="22" t="s">
        <v>400</v>
      </c>
      <c r="E12" s="22" t="s">
        <v>168</v>
      </c>
      <c r="F12" s="22" t="s">
        <v>280</v>
      </c>
      <c r="G12" s="36">
        <v>348</v>
      </c>
      <c r="H12" s="36">
        <v>360</v>
      </c>
      <c r="I12" s="36">
        <v>380</v>
      </c>
      <c r="J12" s="36">
        <v>390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2">
        <f t="shared" si="0"/>
        <v>4</v>
      </c>
      <c r="X12" s="23">
        <f t="shared" si="1"/>
        <v>0.05142083897158322</v>
      </c>
      <c r="Y12" s="7">
        <f t="shared" si="2"/>
        <v>369.5</v>
      </c>
    </row>
    <row r="13" spans="1:25" ht="164.25" customHeight="1">
      <c r="A13" s="21" t="s">
        <v>320</v>
      </c>
      <c r="B13" s="26" t="s">
        <v>485</v>
      </c>
      <c r="C13" s="21" t="s">
        <v>247</v>
      </c>
      <c r="D13" s="22" t="s">
        <v>401</v>
      </c>
      <c r="E13" s="22" t="s">
        <v>313</v>
      </c>
      <c r="F13" s="22" t="s">
        <v>556</v>
      </c>
      <c r="G13" s="36">
        <v>360</v>
      </c>
      <c r="H13" s="36">
        <v>350</v>
      </c>
      <c r="I13" s="36">
        <v>350</v>
      </c>
      <c r="J13" s="36"/>
      <c r="K13" s="19"/>
      <c r="L13" s="19"/>
      <c r="M13" s="19">
        <v>260</v>
      </c>
      <c r="N13" s="19">
        <v>209.5</v>
      </c>
      <c r="O13" s="19">
        <v>247</v>
      </c>
      <c r="P13" s="19"/>
      <c r="Q13" s="19"/>
      <c r="R13" s="19"/>
      <c r="S13" s="19"/>
      <c r="T13" s="19"/>
      <c r="U13" s="19"/>
      <c r="V13" s="19"/>
      <c r="W13" s="22">
        <f t="shared" si="0"/>
        <v>6</v>
      </c>
      <c r="X13" s="23">
        <f t="shared" si="1"/>
        <v>0.2194403234658258</v>
      </c>
      <c r="Y13" s="7">
        <f t="shared" si="2"/>
        <v>296.0833333333333</v>
      </c>
    </row>
    <row r="14" spans="1:25" ht="157.5" customHeight="1">
      <c r="A14" s="21" t="s">
        <v>321</v>
      </c>
      <c r="B14" s="26" t="s">
        <v>485</v>
      </c>
      <c r="C14" s="21" t="s">
        <v>247</v>
      </c>
      <c r="D14" s="22" t="s">
        <v>401</v>
      </c>
      <c r="E14" s="22" t="s">
        <v>314</v>
      </c>
      <c r="F14" s="22" t="s">
        <v>556</v>
      </c>
      <c r="G14" s="36">
        <v>370</v>
      </c>
      <c r="H14" s="36">
        <v>340</v>
      </c>
      <c r="I14" s="36">
        <v>350</v>
      </c>
      <c r="J14" s="36"/>
      <c r="K14" s="19"/>
      <c r="L14" s="19"/>
      <c r="M14" s="19"/>
      <c r="N14" s="19"/>
      <c r="O14" s="19"/>
      <c r="P14" s="19"/>
      <c r="Q14" s="19">
        <v>208.8</v>
      </c>
      <c r="R14" s="19"/>
      <c r="S14" s="19">
        <v>214</v>
      </c>
      <c r="T14" s="19">
        <v>200</v>
      </c>
      <c r="U14" s="19"/>
      <c r="V14" s="19"/>
      <c r="W14" s="22">
        <f t="shared" si="0"/>
        <v>6</v>
      </c>
      <c r="X14" s="23">
        <f t="shared" si="1"/>
        <v>0.2871229670207876</v>
      </c>
      <c r="Y14" s="7">
        <f t="shared" si="2"/>
        <v>280.46666666666664</v>
      </c>
    </row>
    <row r="15" spans="1:25" ht="174.75" customHeight="1">
      <c r="A15" s="20" t="s">
        <v>349</v>
      </c>
      <c r="B15" s="26" t="s">
        <v>129</v>
      </c>
      <c r="C15" s="21" t="s">
        <v>247</v>
      </c>
      <c r="D15" s="22" t="s">
        <v>626</v>
      </c>
      <c r="E15" s="22" t="s">
        <v>350</v>
      </c>
      <c r="F15" s="22" t="s">
        <v>402</v>
      </c>
      <c r="G15" s="36">
        <v>230</v>
      </c>
      <c r="H15" s="36"/>
      <c r="I15" s="36">
        <v>230</v>
      </c>
      <c r="J15" s="36"/>
      <c r="K15" s="19"/>
      <c r="L15" s="19"/>
      <c r="M15" s="19"/>
      <c r="N15" s="19"/>
      <c r="O15" s="19"/>
      <c r="P15" s="19">
        <v>218</v>
      </c>
      <c r="Q15" s="19"/>
      <c r="R15" s="19"/>
      <c r="S15" s="19"/>
      <c r="T15" s="19"/>
      <c r="U15" s="19"/>
      <c r="V15" s="19"/>
      <c r="W15" s="22">
        <f t="shared" si="0"/>
        <v>3</v>
      </c>
      <c r="X15" s="23">
        <f t="shared" si="1"/>
        <v>0.030655766505643844</v>
      </c>
      <c r="Y15" s="7">
        <f t="shared" si="2"/>
        <v>226</v>
      </c>
    </row>
    <row r="26" ht="12">
      <c r="V26" s="24" t="s">
        <v>331</v>
      </c>
    </row>
  </sheetData>
  <sheetProtection/>
  <mergeCells count="29">
    <mergeCell ref="G5:V5"/>
    <mergeCell ref="L6:L7"/>
    <mergeCell ref="X5:X7"/>
    <mergeCell ref="V6:V7"/>
    <mergeCell ref="S6:S7"/>
    <mergeCell ref="T6:T7"/>
    <mergeCell ref="W1:X1"/>
    <mergeCell ref="A3:Y3"/>
    <mergeCell ref="B5:B7"/>
    <mergeCell ref="J6:J7"/>
    <mergeCell ref="I6:I7"/>
    <mergeCell ref="Y5:Y8"/>
    <mergeCell ref="W5:W7"/>
    <mergeCell ref="R6:R7"/>
    <mergeCell ref="A8:X8"/>
    <mergeCell ref="U6:U7"/>
    <mergeCell ref="Q6:Q7"/>
    <mergeCell ref="A5:A7"/>
    <mergeCell ref="C5:C7"/>
    <mergeCell ref="E5:E7"/>
    <mergeCell ref="H6:H7"/>
    <mergeCell ref="P6:P7"/>
    <mergeCell ref="N6:N7"/>
    <mergeCell ref="O6:O7"/>
    <mergeCell ref="F5:F7"/>
    <mergeCell ref="G6:G7"/>
    <mergeCell ref="D5:D7"/>
    <mergeCell ref="K6:K7"/>
    <mergeCell ref="M6:M7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zoomScalePageLayoutView="0" workbookViewId="0" topLeftCell="A7">
      <selection activeCell="A35" sqref="A35:X35"/>
    </sheetView>
  </sheetViews>
  <sheetFormatPr defaultColWidth="9.140625" defaultRowHeight="15"/>
  <cols>
    <col min="1" max="1" width="15.8515625" style="90" customWidth="1"/>
    <col min="2" max="2" width="15.7109375" style="90" customWidth="1"/>
    <col min="3" max="3" width="11.140625" style="90" customWidth="1"/>
    <col min="4" max="4" width="35.140625" style="90" customWidth="1"/>
    <col min="5" max="5" width="17.140625" style="90" customWidth="1"/>
    <col min="6" max="6" width="13.8515625" style="90" customWidth="1"/>
    <col min="7" max="7" width="12.28125" style="91" customWidth="1"/>
    <col min="8" max="8" width="9.140625" style="91" customWidth="1"/>
    <col min="9" max="10" width="11.7109375" style="91" customWidth="1"/>
    <col min="11" max="14" width="13.140625" style="91" customWidth="1"/>
    <col min="15" max="15" width="14.57421875" style="91" customWidth="1"/>
    <col min="16" max="16" width="12.28125" style="91" customWidth="1"/>
    <col min="17" max="17" width="13.7109375" style="91" customWidth="1"/>
    <col min="18" max="18" width="13.140625" style="91" customWidth="1"/>
    <col min="19" max="19" width="12.28125" style="91" customWidth="1"/>
    <col min="20" max="20" width="13.7109375" style="91" customWidth="1"/>
    <col min="21" max="21" width="13.421875" style="91" customWidth="1"/>
    <col min="22" max="22" width="15.8515625" style="91" customWidth="1"/>
    <col min="23" max="23" width="11.140625" style="91" customWidth="1"/>
    <col min="24" max="24" width="12.140625" style="91" customWidth="1"/>
    <col min="25" max="25" width="18.28125" style="91" customWidth="1"/>
    <col min="26" max="16384" width="9.140625" style="90" customWidth="1"/>
  </cols>
  <sheetData>
    <row r="1" spans="22:25" ht="19.5" customHeight="1">
      <c r="V1" s="90"/>
      <c r="W1" s="194" t="s">
        <v>345</v>
      </c>
      <c r="X1" s="194"/>
      <c r="Y1" s="194"/>
    </row>
    <row r="3" spans="1:25" ht="15">
      <c r="A3" s="195" t="s">
        <v>169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s="93" customFormat="1" ht="41.25" customHeight="1">
      <c r="A4" s="190" t="s">
        <v>287</v>
      </c>
      <c r="B4" s="187" t="s">
        <v>471</v>
      </c>
      <c r="C4" s="190" t="s">
        <v>246</v>
      </c>
      <c r="D4" s="187" t="s">
        <v>396</v>
      </c>
      <c r="E4" s="190" t="s">
        <v>286</v>
      </c>
      <c r="F4" s="190" t="s">
        <v>163</v>
      </c>
      <c r="G4" s="201" t="s">
        <v>333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2"/>
      <c r="W4" s="190" t="s">
        <v>308</v>
      </c>
      <c r="X4" s="187" t="s">
        <v>309</v>
      </c>
      <c r="Y4" s="196" t="s">
        <v>170</v>
      </c>
    </row>
    <row r="5" spans="1:25" s="93" customFormat="1" ht="53.25" customHeight="1">
      <c r="A5" s="190"/>
      <c r="B5" s="192"/>
      <c r="C5" s="190"/>
      <c r="D5" s="199"/>
      <c r="E5" s="190"/>
      <c r="F5" s="190"/>
      <c r="G5" s="187" t="s">
        <v>157</v>
      </c>
      <c r="H5" s="187" t="s">
        <v>171</v>
      </c>
      <c r="I5" s="187" t="s">
        <v>156</v>
      </c>
      <c r="J5" s="187" t="s">
        <v>630</v>
      </c>
      <c r="K5" s="187" t="s">
        <v>105</v>
      </c>
      <c r="L5" s="187" t="s">
        <v>583</v>
      </c>
      <c r="M5" s="187" t="s">
        <v>581</v>
      </c>
      <c r="N5" s="187" t="s">
        <v>591</v>
      </c>
      <c r="O5" s="187" t="s">
        <v>582</v>
      </c>
      <c r="P5" s="187" t="s">
        <v>584</v>
      </c>
      <c r="Q5" s="187" t="s">
        <v>585</v>
      </c>
      <c r="R5" s="187" t="s">
        <v>586</v>
      </c>
      <c r="S5" s="187" t="s">
        <v>592</v>
      </c>
      <c r="T5" s="187" t="s">
        <v>593</v>
      </c>
      <c r="U5" s="187" t="s">
        <v>594</v>
      </c>
      <c r="V5" s="187" t="s">
        <v>595</v>
      </c>
      <c r="W5" s="190"/>
      <c r="X5" s="192"/>
      <c r="Y5" s="197"/>
    </row>
    <row r="6" spans="1:25" s="93" customFormat="1" ht="72.75" customHeight="1">
      <c r="A6" s="190"/>
      <c r="B6" s="193"/>
      <c r="C6" s="190"/>
      <c r="D6" s="200"/>
      <c r="E6" s="190"/>
      <c r="F6" s="190"/>
      <c r="G6" s="200"/>
      <c r="H6" s="200"/>
      <c r="I6" s="189"/>
      <c r="J6" s="188"/>
      <c r="K6" s="189"/>
      <c r="L6" s="198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X6" s="193"/>
      <c r="Y6" s="197"/>
    </row>
    <row r="7" spans="1:25" ht="57" customHeight="1">
      <c r="A7" s="203" t="s">
        <v>519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96"/>
    </row>
    <row r="8" spans="1:25" ht="193.5" customHeight="1">
      <c r="A8" s="97" t="s">
        <v>299</v>
      </c>
      <c r="B8" s="98" t="s">
        <v>130</v>
      </c>
      <c r="C8" s="97" t="s">
        <v>257</v>
      </c>
      <c r="D8" s="99" t="s">
        <v>113</v>
      </c>
      <c r="E8" s="99" t="s">
        <v>303</v>
      </c>
      <c r="F8" s="99" t="s">
        <v>557</v>
      </c>
      <c r="G8" s="100">
        <v>44.5</v>
      </c>
      <c r="H8" s="100">
        <v>50</v>
      </c>
      <c r="I8" s="100">
        <v>44</v>
      </c>
      <c r="J8" s="100"/>
      <c r="K8" s="101"/>
      <c r="L8" s="101"/>
      <c r="M8" s="101"/>
      <c r="N8" s="101">
        <v>46.1</v>
      </c>
      <c r="O8" s="101"/>
      <c r="P8" s="101"/>
      <c r="Q8" s="101">
        <v>30.3</v>
      </c>
      <c r="R8" s="101">
        <v>45.8</v>
      </c>
      <c r="S8" s="101"/>
      <c r="T8" s="101"/>
      <c r="U8" s="101"/>
      <c r="V8" s="101"/>
      <c r="W8" s="99">
        <f>COUNT(G8:V8)</f>
        <v>6</v>
      </c>
      <c r="X8" s="102">
        <f>STDEVA(G8:V8)/(SUM(G8:V8)/COUNTIF(G8:V8,"&gt;0"))</f>
        <v>0.15601868187303272</v>
      </c>
      <c r="Y8" s="96">
        <f>1/W8*(SUM(G8:V8))</f>
        <v>43.449999999999996</v>
      </c>
    </row>
    <row r="9" spans="1:25" ht="212.25" customHeight="1">
      <c r="A9" s="97" t="s">
        <v>299</v>
      </c>
      <c r="B9" s="98" t="s">
        <v>130</v>
      </c>
      <c r="C9" s="97" t="s">
        <v>257</v>
      </c>
      <c r="D9" s="99" t="s">
        <v>112</v>
      </c>
      <c r="E9" s="99" t="s">
        <v>558</v>
      </c>
      <c r="F9" s="99" t="s">
        <v>557</v>
      </c>
      <c r="G9" s="100">
        <v>42.5</v>
      </c>
      <c r="H9" s="100">
        <v>48</v>
      </c>
      <c r="I9" s="100">
        <v>43</v>
      </c>
      <c r="J9" s="100">
        <v>42</v>
      </c>
      <c r="K9" s="101"/>
      <c r="L9" s="101"/>
      <c r="M9" s="101">
        <v>27.88</v>
      </c>
      <c r="N9" s="101"/>
      <c r="O9" s="101"/>
      <c r="P9" s="101"/>
      <c r="Q9" s="101"/>
      <c r="R9" s="101"/>
      <c r="S9" s="101"/>
      <c r="T9" s="101"/>
      <c r="U9" s="101"/>
      <c r="V9" s="101"/>
      <c r="W9" s="99">
        <f>COUNT(G9:V9)</f>
        <v>5</v>
      </c>
      <c r="X9" s="102">
        <f>STDEVA(G9:V9)/(SUM(G9:V9)/COUNTIF(G9:V9,"&gt;0"))</f>
        <v>0.18555187821010943</v>
      </c>
      <c r="Y9" s="96">
        <f>1/W9*(SUM(G9:V9))</f>
        <v>40.676</v>
      </c>
    </row>
    <row r="10" spans="1:25" ht="199.5" customHeight="1">
      <c r="A10" s="97" t="s">
        <v>299</v>
      </c>
      <c r="B10" s="98" t="s">
        <v>130</v>
      </c>
      <c r="C10" s="97" t="s">
        <v>257</v>
      </c>
      <c r="D10" s="99" t="s">
        <v>112</v>
      </c>
      <c r="E10" s="99" t="s">
        <v>303</v>
      </c>
      <c r="F10" s="99" t="s">
        <v>559</v>
      </c>
      <c r="G10" s="100"/>
      <c r="H10" s="100"/>
      <c r="I10" s="100">
        <v>44</v>
      </c>
      <c r="J10" s="100"/>
      <c r="K10" s="101"/>
      <c r="L10" s="101"/>
      <c r="M10" s="101"/>
      <c r="N10" s="101"/>
      <c r="O10" s="101">
        <v>39.25</v>
      </c>
      <c r="P10" s="101">
        <v>38</v>
      </c>
      <c r="Q10" s="101"/>
      <c r="R10" s="101"/>
      <c r="S10" s="101"/>
      <c r="T10" s="101"/>
      <c r="U10" s="101"/>
      <c r="V10" s="101"/>
      <c r="W10" s="99">
        <f>COUNT(G10:V10)</f>
        <v>3</v>
      </c>
      <c r="X10" s="102">
        <f>STDEVA(G10:V10)/(SUM(G10:V10)/COUNTIF(G10:V10,"&gt;0"))</f>
        <v>0.07832338108545393</v>
      </c>
      <c r="Y10" s="96">
        <f>1/W10*(SUM(G10:V10))</f>
        <v>40.416666666666664</v>
      </c>
    </row>
    <row r="11" spans="1:25" ht="199.5" customHeight="1">
      <c r="A11" s="97" t="s">
        <v>299</v>
      </c>
      <c r="B11" s="98" t="s">
        <v>102</v>
      </c>
      <c r="C11" s="97" t="s">
        <v>257</v>
      </c>
      <c r="D11" s="99" t="s">
        <v>103</v>
      </c>
      <c r="E11" s="99" t="s">
        <v>104</v>
      </c>
      <c r="F11" s="99" t="s">
        <v>559</v>
      </c>
      <c r="G11" s="100">
        <v>62</v>
      </c>
      <c r="H11" s="100"/>
      <c r="I11" s="100">
        <v>50</v>
      </c>
      <c r="J11" s="100"/>
      <c r="K11" s="101">
        <v>53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>
        <v>40</v>
      </c>
      <c r="V11" s="101">
        <v>45</v>
      </c>
      <c r="W11" s="99">
        <f>COUNT(G11:V11)</f>
        <v>5</v>
      </c>
      <c r="X11" s="102">
        <f>STDEVA(G11:V11)/(SUM(G11:V11)/COUNTIF(G11:V11,"&gt;0"))</f>
        <v>0.16673332000533064</v>
      </c>
      <c r="Y11" s="96">
        <f>1/W11*(SUM(G11:V11))</f>
        <v>50</v>
      </c>
    </row>
    <row r="12" spans="1:25" ht="75" customHeight="1">
      <c r="A12" s="97"/>
      <c r="B12" s="98"/>
      <c r="C12" s="97"/>
      <c r="D12" s="99"/>
      <c r="E12" s="99"/>
      <c r="F12" s="99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99"/>
      <c r="X12" s="102"/>
      <c r="Y12" s="101"/>
    </row>
    <row r="13" spans="1:25" ht="55.5" customHeight="1">
      <c r="A13" s="190" t="s">
        <v>287</v>
      </c>
      <c r="B13" s="187" t="s">
        <v>471</v>
      </c>
      <c r="C13" s="190" t="s">
        <v>246</v>
      </c>
      <c r="D13" s="187" t="s">
        <v>396</v>
      </c>
      <c r="E13" s="190" t="s">
        <v>286</v>
      </c>
      <c r="F13" s="190" t="s">
        <v>163</v>
      </c>
      <c r="G13" s="201" t="s">
        <v>333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190" t="s">
        <v>308</v>
      </c>
      <c r="X13" s="187" t="s">
        <v>309</v>
      </c>
      <c r="Y13" s="196" t="s">
        <v>170</v>
      </c>
    </row>
    <row r="14" spans="1:25" ht="61.5" customHeight="1">
      <c r="A14" s="190"/>
      <c r="B14" s="192"/>
      <c r="C14" s="190"/>
      <c r="D14" s="199"/>
      <c r="E14" s="190"/>
      <c r="F14" s="190"/>
      <c r="G14" s="187" t="s">
        <v>157</v>
      </c>
      <c r="H14" s="187" t="s">
        <v>171</v>
      </c>
      <c r="I14" s="187" t="s">
        <v>156</v>
      </c>
      <c r="J14" s="94"/>
      <c r="K14" s="187" t="s">
        <v>223</v>
      </c>
      <c r="L14" s="187" t="s">
        <v>587</v>
      </c>
      <c r="M14" s="187" t="s">
        <v>588</v>
      </c>
      <c r="N14" s="187" t="s">
        <v>589</v>
      </c>
      <c r="O14" s="187" t="s">
        <v>590</v>
      </c>
      <c r="P14" s="187" t="s">
        <v>591</v>
      </c>
      <c r="Q14" s="187" t="s">
        <v>592</v>
      </c>
      <c r="R14" s="187" t="s">
        <v>596</v>
      </c>
      <c r="S14" s="187" t="s">
        <v>597</v>
      </c>
      <c r="T14" s="187" t="s">
        <v>204</v>
      </c>
      <c r="U14" s="187" t="s">
        <v>204</v>
      </c>
      <c r="V14" s="187" t="s">
        <v>204</v>
      </c>
      <c r="W14" s="190"/>
      <c r="X14" s="192"/>
      <c r="Y14" s="197"/>
    </row>
    <row r="15" spans="1:25" ht="121.5" customHeight="1">
      <c r="A15" s="190"/>
      <c r="B15" s="193"/>
      <c r="C15" s="190"/>
      <c r="D15" s="200"/>
      <c r="E15" s="190"/>
      <c r="F15" s="190"/>
      <c r="G15" s="200"/>
      <c r="H15" s="200"/>
      <c r="I15" s="189"/>
      <c r="J15" s="103"/>
      <c r="K15" s="189"/>
      <c r="L15" s="19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90"/>
      <c r="X15" s="193"/>
      <c r="Y15" s="197"/>
    </row>
    <row r="16" spans="1:25" ht="75" customHeight="1">
      <c r="A16" s="203" t="s">
        <v>521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5"/>
      <c r="Y16" s="95"/>
    </row>
    <row r="17" spans="1:25" ht="214.5" customHeight="1">
      <c r="A17" s="97" t="s">
        <v>300</v>
      </c>
      <c r="B17" s="98" t="s">
        <v>131</v>
      </c>
      <c r="C17" s="97" t="s">
        <v>257</v>
      </c>
      <c r="D17" s="99" t="s">
        <v>111</v>
      </c>
      <c r="E17" s="99" t="s">
        <v>304</v>
      </c>
      <c r="F17" s="99" t="s">
        <v>557</v>
      </c>
      <c r="G17" s="100">
        <v>52</v>
      </c>
      <c r="H17" s="100">
        <v>57.5</v>
      </c>
      <c r="I17" s="100">
        <v>48</v>
      </c>
      <c r="J17" s="100"/>
      <c r="K17" s="101">
        <v>31.4</v>
      </c>
      <c r="L17" s="101">
        <v>68.69</v>
      </c>
      <c r="M17" s="101"/>
      <c r="N17" s="101">
        <v>38</v>
      </c>
      <c r="O17" s="101"/>
      <c r="P17" s="101">
        <v>50.77</v>
      </c>
      <c r="Q17" s="101"/>
      <c r="R17" s="101"/>
      <c r="S17" s="101"/>
      <c r="T17" s="101"/>
      <c r="U17" s="101"/>
      <c r="V17" s="101"/>
      <c r="W17" s="99">
        <f>COUNT(G17:V17)</f>
        <v>7</v>
      </c>
      <c r="X17" s="102">
        <f>STDEVA(G17:V17)/(SUM(G17:V17)/COUNTIF(G17:V17,"&gt;0"))</f>
        <v>0.24782915786014353</v>
      </c>
      <c r="Y17" s="96">
        <f>1/W17*(SUM(G17:V17))</f>
        <v>49.48</v>
      </c>
    </row>
    <row r="18" spans="1:25" ht="198.75" customHeight="1">
      <c r="A18" s="97" t="s">
        <v>300</v>
      </c>
      <c r="B18" s="98" t="s">
        <v>131</v>
      </c>
      <c r="C18" s="97" t="s">
        <v>257</v>
      </c>
      <c r="D18" s="99" t="s">
        <v>110</v>
      </c>
      <c r="E18" s="99" t="s">
        <v>304</v>
      </c>
      <c r="F18" s="99" t="s">
        <v>560</v>
      </c>
      <c r="G18" s="100"/>
      <c r="H18" s="100"/>
      <c r="I18" s="100">
        <v>48</v>
      </c>
      <c r="J18" s="100"/>
      <c r="K18" s="101"/>
      <c r="L18" s="101"/>
      <c r="M18" s="101">
        <v>37.49</v>
      </c>
      <c r="N18" s="101"/>
      <c r="O18" s="101"/>
      <c r="P18" s="101"/>
      <c r="Q18" s="101">
        <v>36</v>
      </c>
      <c r="R18" s="101">
        <v>50.09</v>
      </c>
      <c r="S18" s="101"/>
      <c r="T18" s="101"/>
      <c r="U18" s="101"/>
      <c r="V18" s="101"/>
      <c r="W18" s="99">
        <f>COUNT(G18:V18)</f>
        <v>4</v>
      </c>
      <c r="X18" s="102">
        <f>STDEVA(G18:V18)/(SUM(G18:V18)/COUNTIF(G18:V18,"&gt;0"))</f>
        <v>0.1673459134249499</v>
      </c>
      <c r="Y18" s="96">
        <f>1/W18*(SUM(G18:V18))</f>
        <v>42.895</v>
      </c>
    </row>
    <row r="19" spans="1:25" ht="233.25" customHeight="1">
      <c r="A19" s="97" t="s">
        <v>322</v>
      </c>
      <c r="B19" s="98" t="s">
        <v>132</v>
      </c>
      <c r="C19" s="97" t="s">
        <v>257</v>
      </c>
      <c r="D19" s="99" t="s">
        <v>115</v>
      </c>
      <c r="E19" s="99" t="s">
        <v>307</v>
      </c>
      <c r="F19" s="99" t="s">
        <v>560</v>
      </c>
      <c r="G19" s="100">
        <v>92</v>
      </c>
      <c r="H19" s="100">
        <v>110</v>
      </c>
      <c r="I19" s="100">
        <v>95</v>
      </c>
      <c r="J19" s="100"/>
      <c r="K19" s="101"/>
      <c r="L19" s="101">
        <v>118.7</v>
      </c>
      <c r="M19" s="101"/>
      <c r="N19" s="101"/>
      <c r="O19" s="101"/>
      <c r="P19" s="101"/>
      <c r="Q19" s="101"/>
      <c r="R19" s="101">
        <v>94.6</v>
      </c>
      <c r="S19" s="101">
        <v>68.53</v>
      </c>
      <c r="T19" s="101"/>
      <c r="U19" s="101"/>
      <c r="V19" s="101"/>
      <c r="W19" s="99">
        <f>COUNT(G19:V19)</f>
        <v>6</v>
      </c>
      <c r="X19" s="102">
        <f>STDEVA(G19:V19)/(SUM(G19:V19)/COUNTIF(G19:V19,"&gt;0"))</f>
        <v>0.1785506130950789</v>
      </c>
      <c r="Y19" s="96">
        <f>1/W19*(SUM(G19:V19))</f>
        <v>96.47166666666665</v>
      </c>
    </row>
    <row r="20" spans="1:25" ht="233.25" customHeight="1">
      <c r="A20" s="97" t="s">
        <v>322</v>
      </c>
      <c r="B20" s="98" t="s">
        <v>132</v>
      </c>
      <c r="C20" s="97" t="s">
        <v>257</v>
      </c>
      <c r="D20" s="99" t="s">
        <v>114</v>
      </c>
      <c r="E20" s="99" t="s">
        <v>307</v>
      </c>
      <c r="F20" s="99" t="s">
        <v>560</v>
      </c>
      <c r="G20" s="100"/>
      <c r="H20" s="100"/>
      <c r="I20" s="100">
        <v>95</v>
      </c>
      <c r="J20" s="100"/>
      <c r="K20" s="101">
        <v>51.4</v>
      </c>
      <c r="L20" s="101"/>
      <c r="M20" s="101"/>
      <c r="N20" s="101">
        <v>57.7</v>
      </c>
      <c r="O20" s="101">
        <v>59</v>
      </c>
      <c r="P20" s="101"/>
      <c r="Q20" s="101"/>
      <c r="R20" s="101"/>
      <c r="S20" s="101"/>
      <c r="T20" s="101"/>
      <c r="U20" s="101"/>
      <c r="V20" s="101"/>
      <c r="W20" s="99">
        <f>COUNT(G20:V20)</f>
        <v>4</v>
      </c>
      <c r="X20" s="102">
        <f>STDEVA(G20:V20)/(SUM(G20:V20)/COUNTIF(G20:V20,"&gt;0"))</f>
        <v>0.30047895818061715</v>
      </c>
      <c r="Y20" s="96">
        <f>1/W20*(SUM(G20:V20))</f>
        <v>65.775</v>
      </c>
    </row>
    <row r="21" spans="1:25" ht="198.75" customHeight="1">
      <c r="A21" s="104" t="s">
        <v>341</v>
      </c>
      <c r="B21" s="105" t="s">
        <v>136</v>
      </c>
      <c r="C21" s="104" t="s">
        <v>257</v>
      </c>
      <c r="D21" s="99" t="s">
        <v>97</v>
      </c>
      <c r="E21" s="99" t="s">
        <v>342</v>
      </c>
      <c r="F21" s="99" t="s">
        <v>564</v>
      </c>
      <c r="G21" s="100">
        <v>68</v>
      </c>
      <c r="H21" s="100">
        <v>69</v>
      </c>
      <c r="I21" s="100">
        <v>62</v>
      </c>
      <c r="J21" s="100"/>
      <c r="K21" s="101">
        <v>36.45</v>
      </c>
      <c r="L21" s="101"/>
      <c r="M21" s="101"/>
      <c r="N21" s="101">
        <v>47</v>
      </c>
      <c r="O21" s="101"/>
      <c r="P21" s="101"/>
      <c r="Q21" s="101"/>
      <c r="R21" s="101"/>
      <c r="S21" s="101">
        <v>48.6</v>
      </c>
      <c r="T21" s="101"/>
      <c r="U21" s="101"/>
      <c r="V21" s="101"/>
      <c r="W21" s="99">
        <f>COUNT(G21:V21)</f>
        <v>6</v>
      </c>
      <c r="X21" s="102">
        <f>STDEVA(G21:V21)/(SUM(G21:V21)/COUNTIF(G21:V21,"&gt;0"))</f>
        <v>0.238093502007483</v>
      </c>
      <c r="Y21" s="96">
        <f>1/W21*(SUM(G21:V21))</f>
        <v>55.175</v>
      </c>
    </row>
    <row r="22" spans="1:25" ht="53.25" customHeight="1">
      <c r="A22" s="97"/>
      <c r="B22" s="98"/>
      <c r="C22" s="97"/>
      <c r="D22" s="99"/>
      <c r="E22" s="99"/>
      <c r="F22" s="99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99"/>
      <c r="X22" s="102"/>
      <c r="Y22" s="101"/>
    </row>
    <row r="23" spans="1:25" ht="55.5" customHeight="1">
      <c r="A23" s="190" t="s">
        <v>287</v>
      </c>
      <c r="B23" s="190" t="s">
        <v>471</v>
      </c>
      <c r="C23" s="190" t="s">
        <v>246</v>
      </c>
      <c r="D23" s="190" t="s">
        <v>396</v>
      </c>
      <c r="E23" s="190" t="s">
        <v>286</v>
      </c>
      <c r="F23" s="190" t="s">
        <v>163</v>
      </c>
      <c r="G23" s="207" t="s">
        <v>333</v>
      </c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190" t="s">
        <v>308</v>
      </c>
      <c r="X23" s="190" t="s">
        <v>309</v>
      </c>
      <c r="Y23" s="196" t="s">
        <v>170</v>
      </c>
    </row>
    <row r="24" spans="1:25" ht="61.5" customHeight="1">
      <c r="A24" s="190"/>
      <c r="B24" s="190"/>
      <c r="C24" s="190"/>
      <c r="D24" s="206"/>
      <c r="E24" s="190"/>
      <c r="F24" s="190"/>
      <c r="G24" s="190" t="s">
        <v>157</v>
      </c>
      <c r="H24" s="190" t="s">
        <v>216</v>
      </c>
      <c r="I24" s="190" t="s">
        <v>99</v>
      </c>
      <c r="J24" s="92"/>
      <c r="K24" s="190" t="s">
        <v>98</v>
      </c>
      <c r="L24" s="208" t="s">
        <v>599</v>
      </c>
      <c r="M24" s="190" t="s">
        <v>100</v>
      </c>
      <c r="N24" s="190" t="s">
        <v>598</v>
      </c>
      <c r="O24" s="190" t="s">
        <v>600</v>
      </c>
      <c r="P24" s="190" t="s">
        <v>101</v>
      </c>
      <c r="Q24" s="190" t="s">
        <v>106</v>
      </c>
      <c r="R24" s="190" t="s">
        <v>580</v>
      </c>
      <c r="S24" s="190" t="s">
        <v>601</v>
      </c>
      <c r="T24" s="190" t="s">
        <v>602</v>
      </c>
      <c r="U24" s="190" t="s">
        <v>204</v>
      </c>
      <c r="V24" s="190" t="s">
        <v>204</v>
      </c>
      <c r="W24" s="190"/>
      <c r="X24" s="190"/>
      <c r="Y24" s="197"/>
    </row>
    <row r="25" spans="1:25" ht="99" customHeight="1">
      <c r="A25" s="190"/>
      <c r="B25" s="190"/>
      <c r="C25" s="190"/>
      <c r="D25" s="206"/>
      <c r="E25" s="190"/>
      <c r="F25" s="190"/>
      <c r="G25" s="206"/>
      <c r="H25" s="191"/>
      <c r="I25" s="191"/>
      <c r="J25" s="106"/>
      <c r="K25" s="191"/>
      <c r="L25" s="209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0"/>
      <c r="X25" s="190"/>
      <c r="Y25" s="197"/>
    </row>
    <row r="26" spans="1:25" ht="75" customHeight="1">
      <c r="A26" s="210" t="s">
        <v>520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95"/>
    </row>
    <row r="27" spans="1:25" ht="241.5" customHeight="1">
      <c r="A27" s="97" t="s">
        <v>310</v>
      </c>
      <c r="B27" s="98" t="s">
        <v>133</v>
      </c>
      <c r="C27" s="97" t="s">
        <v>247</v>
      </c>
      <c r="D27" s="99" t="s">
        <v>116</v>
      </c>
      <c r="E27" s="99" t="s">
        <v>305</v>
      </c>
      <c r="F27" s="99" t="s">
        <v>561</v>
      </c>
      <c r="G27" s="100">
        <v>205</v>
      </c>
      <c r="H27" s="100">
        <v>160</v>
      </c>
      <c r="I27" s="107"/>
      <c r="J27" s="107"/>
      <c r="K27" s="107">
        <v>190</v>
      </c>
      <c r="L27" s="107"/>
      <c r="M27" s="107">
        <v>103.89</v>
      </c>
      <c r="N27" s="107"/>
      <c r="O27" s="107"/>
      <c r="P27" s="107">
        <v>214.4</v>
      </c>
      <c r="Q27" s="107"/>
      <c r="R27" s="107"/>
      <c r="S27" s="107">
        <v>162.5</v>
      </c>
      <c r="T27" s="107"/>
      <c r="U27" s="107"/>
      <c r="V27" s="101"/>
      <c r="W27" s="99">
        <f>COUNT(G27:V27)</f>
        <v>6</v>
      </c>
      <c r="X27" s="102">
        <f>STDEVA(G27:V27)/(SUM(G27:V27)/COUNTIF(G27:V27,"&gt;0"))</f>
        <v>0.23288573627087086</v>
      </c>
      <c r="Y27" s="96">
        <f>1/W27*(SUM(G27:V27))</f>
        <v>172.63166666666666</v>
      </c>
    </row>
    <row r="28" spans="1:25" ht="223.5" customHeight="1">
      <c r="A28" s="97" t="s">
        <v>310</v>
      </c>
      <c r="B28" s="98" t="s">
        <v>133</v>
      </c>
      <c r="C28" s="97" t="s">
        <v>247</v>
      </c>
      <c r="D28" s="99" t="s">
        <v>109</v>
      </c>
      <c r="E28" s="99" t="s">
        <v>305</v>
      </c>
      <c r="F28" s="99" t="s">
        <v>562</v>
      </c>
      <c r="G28" s="100"/>
      <c r="H28" s="100">
        <v>160</v>
      </c>
      <c r="I28" s="107"/>
      <c r="J28" s="107"/>
      <c r="K28" s="107"/>
      <c r="L28" s="107"/>
      <c r="M28" s="107"/>
      <c r="N28" s="107"/>
      <c r="O28" s="107"/>
      <c r="P28" s="107"/>
      <c r="Q28" s="107">
        <v>149</v>
      </c>
      <c r="R28" s="107">
        <v>84.14</v>
      </c>
      <c r="S28" s="107"/>
      <c r="T28" s="107">
        <v>186</v>
      </c>
      <c r="U28" s="107"/>
      <c r="V28" s="101"/>
      <c r="W28" s="99">
        <f>COUNT(G28:V28)</f>
        <v>4</v>
      </c>
      <c r="X28" s="102">
        <f>STDEVA(G28:V28)/(SUM(G28:V28)/COUNTIF(G28:V28,"&gt;0"))</f>
        <v>0.2990929649718412</v>
      </c>
      <c r="Y28" s="96">
        <f>1/W28*(SUM(G28:V28))</f>
        <v>144.785</v>
      </c>
    </row>
    <row r="29" spans="1:25" ht="186" customHeight="1">
      <c r="A29" s="97" t="s">
        <v>311</v>
      </c>
      <c r="B29" s="98" t="s">
        <v>134</v>
      </c>
      <c r="C29" s="97" t="s">
        <v>247</v>
      </c>
      <c r="D29" s="99" t="s">
        <v>108</v>
      </c>
      <c r="E29" s="99" t="s">
        <v>291</v>
      </c>
      <c r="F29" s="99" t="s">
        <v>284</v>
      </c>
      <c r="G29" s="100"/>
      <c r="H29" s="100">
        <v>190</v>
      </c>
      <c r="I29" s="107">
        <v>235</v>
      </c>
      <c r="J29" s="107"/>
      <c r="K29" s="107"/>
      <c r="L29" s="107">
        <v>144.5</v>
      </c>
      <c r="M29" s="107"/>
      <c r="N29" s="107">
        <v>169</v>
      </c>
      <c r="O29" s="107"/>
      <c r="P29" s="107"/>
      <c r="Q29" s="107"/>
      <c r="R29" s="107"/>
      <c r="S29" s="107"/>
      <c r="T29" s="107"/>
      <c r="U29" s="107"/>
      <c r="V29" s="101"/>
      <c r="W29" s="99">
        <f>COUNT(G29:V29)</f>
        <v>4</v>
      </c>
      <c r="X29" s="102">
        <f>STDEVA(G29:V29)/(SUM(G29:V29)/COUNTIF(G29:V29,"&gt;0"))</f>
        <v>0.2079188058033928</v>
      </c>
      <c r="Y29" s="96">
        <f>1/W29*(SUM(G29:V29))</f>
        <v>184.625</v>
      </c>
    </row>
    <row r="30" spans="1:25" ht="182.25" customHeight="1">
      <c r="A30" s="97" t="s">
        <v>311</v>
      </c>
      <c r="B30" s="98" t="s">
        <v>134</v>
      </c>
      <c r="C30" s="97" t="s">
        <v>247</v>
      </c>
      <c r="D30" s="99" t="s">
        <v>107</v>
      </c>
      <c r="E30" s="99" t="s">
        <v>291</v>
      </c>
      <c r="F30" s="99" t="s">
        <v>562</v>
      </c>
      <c r="G30" s="100">
        <v>205</v>
      </c>
      <c r="H30" s="100">
        <v>190</v>
      </c>
      <c r="I30" s="107"/>
      <c r="J30" s="107"/>
      <c r="K30" s="107"/>
      <c r="L30" s="107"/>
      <c r="M30" s="107">
        <v>206.25</v>
      </c>
      <c r="N30" s="107"/>
      <c r="O30" s="107">
        <v>151.34</v>
      </c>
      <c r="P30" s="107">
        <v>241.8</v>
      </c>
      <c r="Q30" s="107"/>
      <c r="R30" s="107"/>
      <c r="S30" s="107"/>
      <c r="T30" s="107"/>
      <c r="U30" s="107"/>
      <c r="V30" s="101"/>
      <c r="W30" s="99">
        <f>COUNT(G30:V30)</f>
        <v>5</v>
      </c>
      <c r="X30" s="102">
        <f>STDEVA(G30:V30)/(SUM(G30:V30)/COUNTIF(G30:V30,"&gt;0"))</f>
        <v>0.16433865564944808</v>
      </c>
      <c r="Y30" s="96">
        <f>1/W30*(SUM(G30:V30))</f>
        <v>198.87800000000004</v>
      </c>
    </row>
    <row r="31" spans="1:25" ht="60.75" customHeight="1">
      <c r="A31" s="97"/>
      <c r="B31" s="98"/>
      <c r="C31" s="97"/>
      <c r="D31" s="99"/>
      <c r="E31" s="99"/>
      <c r="F31" s="99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99"/>
      <c r="X31" s="102"/>
      <c r="Y31" s="101"/>
    </row>
    <row r="32" spans="1:25" ht="55.5" customHeight="1">
      <c r="A32" s="190" t="s">
        <v>287</v>
      </c>
      <c r="B32" s="187" t="s">
        <v>471</v>
      </c>
      <c r="C32" s="190" t="s">
        <v>246</v>
      </c>
      <c r="D32" s="187" t="s">
        <v>396</v>
      </c>
      <c r="E32" s="190" t="s">
        <v>286</v>
      </c>
      <c r="F32" s="190" t="s">
        <v>163</v>
      </c>
      <c r="G32" s="201" t="s">
        <v>333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190" t="s">
        <v>308</v>
      </c>
      <c r="X32" s="187" t="s">
        <v>309</v>
      </c>
      <c r="Y32" s="196" t="s">
        <v>170</v>
      </c>
    </row>
    <row r="33" spans="1:25" ht="61.5" customHeight="1">
      <c r="A33" s="190"/>
      <c r="B33" s="192"/>
      <c r="C33" s="190"/>
      <c r="D33" s="199"/>
      <c r="E33" s="190"/>
      <c r="F33" s="190"/>
      <c r="G33" s="187" t="s">
        <v>157</v>
      </c>
      <c r="H33" s="187" t="s">
        <v>171</v>
      </c>
      <c r="I33" s="187" t="s">
        <v>156</v>
      </c>
      <c r="J33" s="187" t="s">
        <v>630</v>
      </c>
      <c r="K33" s="187" t="s">
        <v>191</v>
      </c>
      <c r="L33" s="187" t="s">
        <v>217</v>
      </c>
      <c r="M33" s="187" t="s">
        <v>218</v>
      </c>
      <c r="N33" s="187" t="s">
        <v>219</v>
      </c>
      <c r="O33" s="187" t="s">
        <v>220</v>
      </c>
      <c r="P33" s="187" t="s">
        <v>221</v>
      </c>
      <c r="Q33" s="187" t="s">
        <v>222</v>
      </c>
      <c r="R33" s="187" t="s">
        <v>204</v>
      </c>
      <c r="S33" s="187" t="s">
        <v>204</v>
      </c>
      <c r="T33" s="187" t="s">
        <v>204</v>
      </c>
      <c r="U33" s="187" t="s">
        <v>204</v>
      </c>
      <c r="V33" s="187" t="s">
        <v>204</v>
      </c>
      <c r="W33" s="190"/>
      <c r="X33" s="192"/>
      <c r="Y33" s="197"/>
    </row>
    <row r="34" spans="1:25" ht="99" customHeight="1">
      <c r="A34" s="190"/>
      <c r="B34" s="193"/>
      <c r="C34" s="190"/>
      <c r="D34" s="200"/>
      <c r="E34" s="190"/>
      <c r="F34" s="190"/>
      <c r="G34" s="200"/>
      <c r="H34" s="200"/>
      <c r="I34" s="189"/>
      <c r="J34" s="135"/>
      <c r="K34" s="189"/>
      <c r="L34" s="198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90"/>
      <c r="X34" s="193"/>
      <c r="Y34" s="197"/>
    </row>
    <row r="35" spans="1:25" ht="99" customHeight="1">
      <c r="A35" s="203" t="s">
        <v>385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2"/>
      <c r="Y35" s="95"/>
    </row>
    <row r="36" spans="1:25" ht="300" customHeight="1">
      <c r="A36" s="97" t="s">
        <v>312</v>
      </c>
      <c r="B36" s="98" t="s">
        <v>486</v>
      </c>
      <c r="C36" s="97" t="s">
        <v>247</v>
      </c>
      <c r="D36" s="99" t="s">
        <v>612</v>
      </c>
      <c r="E36" s="99" t="s">
        <v>340</v>
      </c>
      <c r="F36" s="99" t="s">
        <v>283</v>
      </c>
      <c r="G36" s="100">
        <v>350</v>
      </c>
      <c r="H36" s="100">
        <v>440</v>
      </c>
      <c r="I36" s="100"/>
      <c r="J36" s="100">
        <v>450</v>
      </c>
      <c r="K36" s="100">
        <v>400</v>
      </c>
      <c r="L36" s="101"/>
      <c r="M36" s="101"/>
      <c r="N36" s="101">
        <v>396.5</v>
      </c>
      <c r="O36" s="101"/>
      <c r="P36" s="101"/>
      <c r="Q36" s="101"/>
      <c r="R36" s="101"/>
      <c r="S36" s="101"/>
      <c r="T36" s="101"/>
      <c r="U36" s="101"/>
      <c r="V36" s="101"/>
      <c r="W36" s="99">
        <f>COUNT(G36:V36)</f>
        <v>5</v>
      </c>
      <c r="X36" s="102">
        <f>STDEVA(G36:V36)/(SUM(G36:V36)/COUNTIF(G36:V36,"&gt;0"))</f>
        <v>0.09779097685941834</v>
      </c>
      <c r="Y36" s="96">
        <f>1/W36*(SUM(G36:V36))</f>
        <v>407.3</v>
      </c>
    </row>
    <row r="37" spans="1:25" ht="191.25" customHeight="1">
      <c r="A37" s="97" t="s">
        <v>301</v>
      </c>
      <c r="B37" s="98" t="s">
        <v>135</v>
      </c>
      <c r="C37" s="97" t="s">
        <v>247</v>
      </c>
      <c r="D37" s="108" t="s">
        <v>563</v>
      </c>
      <c r="E37" s="99" t="s">
        <v>306</v>
      </c>
      <c r="F37" s="99" t="s">
        <v>284</v>
      </c>
      <c r="G37" s="100">
        <v>410</v>
      </c>
      <c r="H37" s="100"/>
      <c r="I37" s="100">
        <v>370</v>
      </c>
      <c r="J37" s="100"/>
      <c r="K37" s="100">
        <v>390</v>
      </c>
      <c r="L37" s="101"/>
      <c r="M37" s="101"/>
      <c r="N37" s="101"/>
      <c r="O37" s="101">
        <v>281.26</v>
      </c>
      <c r="P37" s="101">
        <v>288.12</v>
      </c>
      <c r="Q37" s="101">
        <v>293.25</v>
      </c>
      <c r="R37" s="101"/>
      <c r="S37" s="101"/>
      <c r="T37" s="101"/>
      <c r="U37" s="101"/>
      <c r="V37" s="101"/>
      <c r="W37" s="99">
        <f>COUNT(G37:V37)</f>
        <v>6</v>
      </c>
      <c r="X37" s="102">
        <f>STDEVA(G37:V37)/(SUM(G37:V37)/COUNTIF(G37:V37,"&gt;0"))</f>
        <v>0.17017781182695318</v>
      </c>
      <c r="Y37" s="96">
        <f>1/W37*(SUM(G37:V37))</f>
        <v>338.77166666666665</v>
      </c>
    </row>
    <row r="40" spans="1:25" ht="1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</row>
    <row r="41" spans="1:25" ht="1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</row>
    <row r="42" spans="1:25" ht="1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</row>
  </sheetData>
  <sheetProtection/>
  <mergeCells count="109">
    <mergeCell ref="A35:X35"/>
    <mergeCell ref="G33:G34"/>
    <mergeCell ref="H33:H34"/>
    <mergeCell ref="I33:I34"/>
    <mergeCell ref="K33:K34"/>
    <mergeCell ref="L33:L34"/>
    <mergeCell ref="M33:M34"/>
    <mergeCell ref="N33:N34"/>
    <mergeCell ref="S33:S34"/>
    <mergeCell ref="V33:V34"/>
    <mergeCell ref="G32:V32"/>
    <mergeCell ref="W32:W34"/>
    <mergeCell ref="X32:X34"/>
    <mergeCell ref="O33:O34"/>
    <mergeCell ref="P33:P34"/>
    <mergeCell ref="Q33:Q34"/>
    <mergeCell ref="R33:R34"/>
    <mergeCell ref="Y32:Y34"/>
    <mergeCell ref="A26:X26"/>
    <mergeCell ref="A32:A34"/>
    <mergeCell ref="B32:B34"/>
    <mergeCell ref="C32:C34"/>
    <mergeCell ref="D32:D34"/>
    <mergeCell ref="E32:E34"/>
    <mergeCell ref="F32:F34"/>
    <mergeCell ref="G24:G25"/>
    <mergeCell ref="H24:H25"/>
    <mergeCell ref="I24:I25"/>
    <mergeCell ref="K24:K25"/>
    <mergeCell ref="L24:L25"/>
    <mergeCell ref="M24:M25"/>
    <mergeCell ref="N24:N25"/>
    <mergeCell ref="S24:S25"/>
    <mergeCell ref="D23:D25"/>
    <mergeCell ref="E23:E25"/>
    <mergeCell ref="V24:V25"/>
    <mergeCell ref="G23:V23"/>
    <mergeCell ref="W23:W25"/>
    <mergeCell ref="X23:X25"/>
    <mergeCell ref="O24:O25"/>
    <mergeCell ref="P24:P25"/>
    <mergeCell ref="Q24:Q25"/>
    <mergeCell ref="R24:R25"/>
    <mergeCell ref="B13:B15"/>
    <mergeCell ref="C13:C15"/>
    <mergeCell ref="Y23:Y25"/>
    <mergeCell ref="A40:Y42"/>
    <mergeCell ref="A23:A25"/>
    <mergeCell ref="B23:B25"/>
    <mergeCell ref="C23:C25"/>
    <mergeCell ref="W13:W15"/>
    <mergeCell ref="X13:X15"/>
    <mergeCell ref="F23:F25"/>
    <mergeCell ref="A16:X16"/>
    <mergeCell ref="A7:X7"/>
    <mergeCell ref="K14:K15"/>
    <mergeCell ref="L14:L15"/>
    <mergeCell ref="M14:M15"/>
    <mergeCell ref="N14:N15"/>
    <mergeCell ref="F13:F15"/>
    <mergeCell ref="A13:A15"/>
    <mergeCell ref="Y13:Y15"/>
    <mergeCell ref="G14:G15"/>
    <mergeCell ref="H14:H15"/>
    <mergeCell ref="I14:I15"/>
    <mergeCell ref="S14:S15"/>
    <mergeCell ref="S5:S6"/>
    <mergeCell ref="H5:H6"/>
    <mergeCell ref="I5:I6"/>
    <mergeCell ref="G4:V4"/>
    <mergeCell ref="K5:K6"/>
    <mergeCell ref="D13:D15"/>
    <mergeCell ref="E13:E15"/>
    <mergeCell ref="V14:V15"/>
    <mergeCell ref="G13:V13"/>
    <mergeCell ref="O5:O6"/>
    <mergeCell ref="Y4:Y6"/>
    <mergeCell ref="L5:L6"/>
    <mergeCell ref="M5:M6"/>
    <mergeCell ref="N5:N6"/>
    <mergeCell ref="G5:G6"/>
    <mergeCell ref="B4:B6"/>
    <mergeCell ref="V5:V6"/>
    <mergeCell ref="D4:D6"/>
    <mergeCell ref="W1:Y1"/>
    <mergeCell ref="A3:Y3"/>
    <mergeCell ref="A4:A6"/>
    <mergeCell ref="C4:C6"/>
    <mergeCell ref="E4:E6"/>
    <mergeCell ref="F4:F6"/>
    <mergeCell ref="W4:W6"/>
    <mergeCell ref="X4:X6"/>
    <mergeCell ref="P5:P6"/>
    <mergeCell ref="Q5:Q6"/>
    <mergeCell ref="R5:R6"/>
    <mergeCell ref="O14:O15"/>
    <mergeCell ref="P14:P15"/>
    <mergeCell ref="Q14:Q15"/>
    <mergeCell ref="R14:R15"/>
    <mergeCell ref="J5:J6"/>
    <mergeCell ref="J33:J34"/>
    <mergeCell ref="T5:T6"/>
    <mergeCell ref="U5:U6"/>
    <mergeCell ref="T24:T25"/>
    <mergeCell ref="U24:U25"/>
    <mergeCell ref="T33:T34"/>
    <mergeCell ref="U33:U34"/>
    <mergeCell ref="T14:T15"/>
    <mergeCell ref="U14:U15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8"/>
  <sheetViews>
    <sheetView zoomScale="70" zoomScaleNormal="70" zoomScalePageLayoutView="0" workbookViewId="0" topLeftCell="A52">
      <selection activeCell="AS7" sqref="AS7"/>
    </sheetView>
  </sheetViews>
  <sheetFormatPr defaultColWidth="9.140625" defaultRowHeight="15"/>
  <cols>
    <col min="1" max="1" width="6.8515625" style="56" customWidth="1"/>
    <col min="2" max="2" width="9.140625" style="56" customWidth="1"/>
    <col min="3" max="3" width="5.28125" style="56" customWidth="1"/>
    <col min="4" max="4" width="10.28125" style="59" customWidth="1"/>
    <col min="5" max="5" width="12.00390625" style="56" customWidth="1"/>
    <col min="6" max="6" width="6.421875" style="56" customWidth="1"/>
    <col min="7" max="7" width="8.28125" style="57" customWidth="1"/>
    <col min="8" max="8" width="8.140625" style="57" customWidth="1"/>
    <col min="9" max="9" width="7.7109375" style="57" customWidth="1"/>
    <col min="10" max="10" width="7.28125" style="57" customWidth="1"/>
    <col min="11" max="11" width="7.00390625" style="57" customWidth="1"/>
    <col min="12" max="12" width="8.28125" style="57" customWidth="1"/>
    <col min="13" max="13" width="8.00390625" style="57" customWidth="1"/>
    <col min="14" max="14" width="6.8515625" style="57" customWidth="1"/>
    <col min="15" max="15" width="7.28125" style="57" customWidth="1"/>
    <col min="16" max="16" width="7.00390625" style="57" customWidth="1"/>
    <col min="17" max="17" width="6.57421875" style="57" customWidth="1"/>
    <col min="18" max="18" width="7.57421875" style="57" customWidth="1"/>
    <col min="19" max="19" width="7.00390625" style="57" customWidth="1"/>
    <col min="20" max="20" width="6.7109375" style="57" customWidth="1"/>
    <col min="21" max="21" width="6.28125" style="57" customWidth="1"/>
    <col min="22" max="22" width="7.421875" style="57" customWidth="1"/>
    <col min="23" max="23" width="8.00390625" style="57" customWidth="1"/>
    <col min="24" max="24" width="6.8515625" style="57" customWidth="1"/>
    <col min="25" max="25" width="7.421875" style="57" customWidth="1"/>
    <col min="26" max="26" width="6.7109375" style="57" customWidth="1"/>
    <col min="27" max="27" width="6.8515625" style="57" customWidth="1"/>
    <col min="28" max="28" width="6.00390625" style="57" customWidth="1"/>
    <col min="29" max="29" width="6.140625" style="57" customWidth="1"/>
    <col min="30" max="30" width="6.57421875" style="57" customWidth="1"/>
    <col min="31" max="34" width="6.7109375" style="57" customWidth="1"/>
    <col min="35" max="35" width="5.57421875" style="57" customWidth="1"/>
    <col min="36" max="36" width="5.7109375" style="57" customWidth="1"/>
    <col min="37" max="37" width="6.00390625" style="57" customWidth="1"/>
    <col min="38" max="38" width="6.8515625" style="57" customWidth="1"/>
    <col min="39" max="16384" width="9.140625" style="56" customWidth="1"/>
  </cols>
  <sheetData>
    <row r="1" spans="36:38" ht="19.5" customHeight="1">
      <c r="AJ1" s="149" t="s">
        <v>339</v>
      </c>
      <c r="AK1" s="149"/>
      <c r="AL1" s="149"/>
    </row>
    <row r="2" ht="15" customHeight="1"/>
    <row r="3" spans="1:38" ht="39" customHeight="1">
      <c r="A3" s="213" t="s">
        <v>176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</row>
    <row r="4" spans="1:38" s="59" customFormat="1" ht="24.75" customHeight="1">
      <c r="A4" s="144" t="s">
        <v>287</v>
      </c>
      <c r="B4" s="144" t="s">
        <v>471</v>
      </c>
      <c r="C4" s="144" t="s">
        <v>246</v>
      </c>
      <c r="D4" s="144" t="s">
        <v>396</v>
      </c>
      <c r="E4" s="144" t="s">
        <v>286</v>
      </c>
      <c r="F4" s="144" t="s">
        <v>162</v>
      </c>
      <c r="G4" s="219" t="s">
        <v>333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144" t="s">
        <v>308</v>
      </c>
      <c r="AK4" s="144" t="s">
        <v>309</v>
      </c>
      <c r="AL4" s="155" t="s">
        <v>177</v>
      </c>
    </row>
    <row r="5" spans="1:38" s="59" customFormat="1" ht="106.5" customHeight="1">
      <c r="A5" s="152"/>
      <c r="B5" s="152"/>
      <c r="C5" s="152"/>
      <c r="D5" s="152"/>
      <c r="E5" s="152"/>
      <c r="F5" s="152"/>
      <c r="G5" s="44" t="s">
        <v>121</v>
      </c>
      <c r="H5" s="44" t="s">
        <v>191</v>
      </c>
      <c r="I5" s="44" t="s">
        <v>120</v>
      </c>
      <c r="J5" s="44" t="s">
        <v>211</v>
      </c>
      <c r="K5" s="44" t="s">
        <v>212</v>
      </c>
      <c r="L5" s="44" t="s">
        <v>213</v>
      </c>
      <c r="M5" s="44" t="s">
        <v>214</v>
      </c>
      <c r="N5" s="44" t="s">
        <v>497</v>
      </c>
      <c r="O5" s="44" t="s">
        <v>60</v>
      </c>
      <c r="P5" s="44" t="s">
        <v>61</v>
      </c>
      <c r="Q5" s="44" t="s">
        <v>62</v>
      </c>
      <c r="R5" s="44" t="s">
        <v>505</v>
      </c>
      <c r="S5" s="44" t="s">
        <v>204</v>
      </c>
      <c r="T5" s="44" t="s">
        <v>204</v>
      </c>
      <c r="U5" s="44" t="s">
        <v>204</v>
      </c>
      <c r="V5" s="44" t="s">
        <v>204</v>
      </c>
      <c r="W5" s="44" t="s">
        <v>204</v>
      </c>
      <c r="X5" s="44" t="s">
        <v>204</v>
      </c>
      <c r="Y5" s="44" t="s">
        <v>204</v>
      </c>
      <c r="Z5" s="44" t="s">
        <v>204</v>
      </c>
      <c r="AA5" s="44" t="s">
        <v>204</v>
      </c>
      <c r="AB5" s="44" t="s">
        <v>204</v>
      </c>
      <c r="AC5" s="44" t="s">
        <v>204</v>
      </c>
      <c r="AD5" s="44" t="s">
        <v>204</v>
      </c>
      <c r="AE5" s="44"/>
      <c r="AF5" s="44"/>
      <c r="AG5" s="44"/>
      <c r="AH5" s="44"/>
      <c r="AI5" s="44"/>
      <c r="AJ5" s="152"/>
      <c r="AK5" s="152"/>
      <c r="AL5" s="214"/>
    </row>
    <row r="6" spans="1:38" s="60" customFormat="1" ht="70.5" customHeight="1">
      <c r="A6" s="164" t="s">
        <v>258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1"/>
      <c r="AL6" s="68"/>
    </row>
    <row r="7" spans="1:38" s="60" customFormat="1" ht="186" customHeight="1">
      <c r="A7" s="48" t="s">
        <v>259</v>
      </c>
      <c r="B7" s="49" t="s">
        <v>487</v>
      </c>
      <c r="C7" s="48" t="s">
        <v>247</v>
      </c>
      <c r="D7" s="48" t="s">
        <v>420</v>
      </c>
      <c r="E7" s="50" t="s">
        <v>23</v>
      </c>
      <c r="F7" s="50" t="s">
        <v>565</v>
      </c>
      <c r="G7" s="51">
        <v>50</v>
      </c>
      <c r="H7" s="51">
        <v>58</v>
      </c>
      <c r="I7" s="51">
        <v>61</v>
      </c>
      <c r="J7" s="52"/>
      <c r="K7" s="52"/>
      <c r="L7" s="52"/>
      <c r="M7" s="52"/>
      <c r="N7" s="52">
        <v>62.56</v>
      </c>
      <c r="O7" s="52"/>
      <c r="P7" s="52">
        <v>42.5</v>
      </c>
      <c r="Q7" s="52">
        <v>46.4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0">
        <f aca="true" t="shared" si="0" ref="AJ7:AJ17">COUNT(G7:AI7)</f>
        <v>6</v>
      </c>
      <c r="AK7" s="53">
        <f aca="true" t="shared" si="1" ref="AK7:AK17">STDEVA(G7:AI7)/(SUM(G7:AI7)/COUNTIF(G7:AI7,"&gt;0"))</f>
        <v>0.15489209348573613</v>
      </c>
      <c r="AL7" s="47">
        <f aca="true" t="shared" si="2" ref="AL7:AL17">1/AJ7*(SUM(G7:AI7))</f>
        <v>53.41</v>
      </c>
    </row>
    <row r="8" spans="1:38" s="60" customFormat="1" ht="193.5" customHeight="1">
      <c r="A8" s="48" t="s">
        <v>323</v>
      </c>
      <c r="B8" s="49" t="s">
        <v>488</v>
      </c>
      <c r="C8" s="48" t="s">
        <v>247</v>
      </c>
      <c r="D8" s="48" t="s">
        <v>421</v>
      </c>
      <c r="E8" s="50" t="s">
        <v>24</v>
      </c>
      <c r="F8" s="50" t="s">
        <v>565</v>
      </c>
      <c r="G8" s="51">
        <v>78</v>
      </c>
      <c r="H8" s="51">
        <v>80</v>
      </c>
      <c r="I8" s="51">
        <v>88</v>
      </c>
      <c r="J8" s="52">
        <v>72</v>
      </c>
      <c r="K8" s="52">
        <v>78</v>
      </c>
      <c r="L8" s="52"/>
      <c r="M8" s="52"/>
      <c r="N8" s="52">
        <v>72.14</v>
      </c>
      <c r="O8" s="52"/>
      <c r="P8" s="52">
        <v>80</v>
      </c>
      <c r="Q8" s="52">
        <v>79.3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0">
        <f t="shared" si="0"/>
        <v>8</v>
      </c>
      <c r="AK8" s="53">
        <f t="shared" si="1"/>
        <v>0.06439455979977422</v>
      </c>
      <c r="AL8" s="47">
        <f t="shared" si="2"/>
        <v>78.42999999999999</v>
      </c>
    </row>
    <row r="9" spans="1:38" s="69" customFormat="1" ht="174.75" customHeight="1">
      <c r="A9" s="48" t="s">
        <v>260</v>
      </c>
      <c r="B9" s="49" t="s">
        <v>489</v>
      </c>
      <c r="C9" s="48" t="s">
        <v>247</v>
      </c>
      <c r="D9" s="48" t="s">
        <v>422</v>
      </c>
      <c r="E9" s="50" t="s">
        <v>25</v>
      </c>
      <c r="F9" s="50" t="s">
        <v>565</v>
      </c>
      <c r="G9" s="51">
        <v>30</v>
      </c>
      <c r="H9" s="51">
        <v>31</v>
      </c>
      <c r="I9" s="51">
        <v>32</v>
      </c>
      <c r="J9" s="52"/>
      <c r="K9" s="52"/>
      <c r="L9" s="52">
        <v>21</v>
      </c>
      <c r="M9" s="52">
        <v>21.2</v>
      </c>
      <c r="N9" s="52"/>
      <c r="O9" s="52"/>
      <c r="P9" s="52">
        <v>24</v>
      </c>
      <c r="Q9" s="52">
        <v>23.1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0">
        <f t="shared" si="0"/>
        <v>7</v>
      </c>
      <c r="AK9" s="53">
        <f t="shared" si="1"/>
        <v>0.18377558134420105</v>
      </c>
      <c r="AL9" s="47">
        <f t="shared" si="2"/>
        <v>26.042857142857137</v>
      </c>
    </row>
    <row r="10" spans="1:38" s="60" customFormat="1" ht="224.25" customHeight="1">
      <c r="A10" s="48" t="s">
        <v>261</v>
      </c>
      <c r="B10" s="49" t="s">
        <v>137</v>
      </c>
      <c r="C10" s="48" t="s">
        <v>247</v>
      </c>
      <c r="D10" s="48" t="s">
        <v>423</v>
      </c>
      <c r="E10" s="50" t="s">
        <v>26</v>
      </c>
      <c r="F10" s="50" t="s">
        <v>565</v>
      </c>
      <c r="G10" s="51">
        <v>35</v>
      </c>
      <c r="H10" s="51">
        <v>38</v>
      </c>
      <c r="I10" s="51">
        <v>37</v>
      </c>
      <c r="J10" s="52"/>
      <c r="K10" s="52"/>
      <c r="L10" s="52"/>
      <c r="M10" s="52"/>
      <c r="N10" s="52">
        <v>39.73</v>
      </c>
      <c r="O10" s="52"/>
      <c r="P10" s="52">
        <v>32</v>
      </c>
      <c r="Q10" s="52">
        <v>31.7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0">
        <f t="shared" si="0"/>
        <v>6</v>
      </c>
      <c r="AK10" s="53">
        <f t="shared" si="1"/>
        <v>0.09178735936592204</v>
      </c>
      <c r="AL10" s="47">
        <f t="shared" si="2"/>
        <v>35.57166666666666</v>
      </c>
    </row>
    <row r="11" spans="1:38" s="60" customFormat="1" ht="234" customHeight="1">
      <c r="A11" s="48" t="s">
        <v>324</v>
      </c>
      <c r="B11" s="49" t="s">
        <v>490</v>
      </c>
      <c r="C11" s="48" t="s">
        <v>247</v>
      </c>
      <c r="D11" s="48" t="s">
        <v>424</v>
      </c>
      <c r="E11" s="50" t="s">
        <v>27</v>
      </c>
      <c r="F11" s="50" t="s">
        <v>565</v>
      </c>
      <c r="G11" s="51">
        <v>25</v>
      </c>
      <c r="H11" s="51">
        <v>29</v>
      </c>
      <c r="I11" s="51">
        <v>28</v>
      </c>
      <c r="J11" s="52"/>
      <c r="K11" s="52"/>
      <c r="L11" s="52"/>
      <c r="M11" s="52"/>
      <c r="N11" s="52">
        <v>31.84</v>
      </c>
      <c r="O11" s="52">
        <v>19</v>
      </c>
      <c r="P11" s="52"/>
      <c r="Q11" s="52"/>
      <c r="R11" s="52">
        <v>21.39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0">
        <f t="shared" si="0"/>
        <v>6</v>
      </c>
      <c r="AK11" s="53">
        <f t="shared" si="1"/>
        <v>0.18885807394171095</v>
      </c>
      <c r="AL11" s="47">
        <f t="shared" si="2"/>
        <v>25.705000000000002</v>
      </c>
    </row>
    <row r="12" spans="1:38" s="60" customFormat="1" ht="240" customHeight="1">
      <c r="A12" s="48" t="s">
        <v>324</v>
      </c>
      <c r="B12" s="49" t="s">
        <v>491</v>
      </c>
      <c r="C12" s="48" t="s">
        <v>247</v>
      </c>
      <c r="D12" s="48" t="s">
        <v>424</v>
      </c>
      <c r="E12" s="50" t="s">
        <v>28</v>
      </c>
      <c r="F12" s="50" t="s">
        <v>565</v>
      </c>
      <c r="G12" s="51">
        <v>27</v>
      </c>
      <c r="H12" s="51">
        <v>28</v>
      </c>
      <c r="I12" s="51">
        <v>28</v>
      </c>
      <c r="J12" s="52"/>
      <c r="K12" s="52">
        <v>17</v>
      </c>
      <c r="L12" s="52"/>
      <c r="M12" s="52">
        <v>19</v>
      </c>
      <c r="N12" s="52">
        <v>31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0">
        <f t="shared" si="0"/>
        <v>6</v>
      </c>
      <c r="AK12" s="53">
        <f t="shared" si="1"/>
        <v>0.22485550916088315</v>
      </c>
      <c r="AL12" s="47">
        <f t="shared" si="2"/>
        <v>25</v>
      </c>
    </row>
    <row r="13" spans="1:38" s="60" customFormat="1" ht="309" customHeight="1">
      <c r="A13" s="48" t="s">
        <v>370</v>
      </c>
      <c r="B13" s="49" t="s">
        <v>138</v>
      </c>
      <c r="C13" s="48" t="s">
        <v>247</v>
      </c>
      <c r="D13" s="67" t="s">
        <v>425</v>
      </c>
      <c r="E13" s="50" t="s">
        <v>29</v>
      </c>
      <c r="F13" s="50" t="s">
        <v>565</v>
      </c>
      <c r="G13" s="51">
        <v>27</v>
      </c>
      <c r="H13" s="51">
        <v>31</v>
      </c>
      <c r="I13" s="51">
        <v>30</v>
      </c>
      <c r="J13" s="52"/>
      <c r="K13" s="52"/>
      <c r="L13" s="52">
        <v>20.2</v>
      </c>
      <c r="M13" s="52"/>
      <c r="N13" s="52"/>
      <c r="O13" s="52"/>
      <c r="P13" s="52">
        <v>24</v>
      </c>
      <c r="Q13" s="52">
        <v>27.6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0">
        <f t="shared" si="0"/>
        <v>6</v>
      </c>
      <c r="AK13" s="53">
        <f t="shared" si="1"/>
        <v>0.1499936167288162</v>
      </c>
      <c r="AL13" s="47">
        <f t="shared" si="2"/>
        <v>26.63333333333333</v>
      </c>
    </row>
    <row r="14" spans="1:38" s="60" customFormat="1" ht="232.5" customHeight="1">
      <c r="A14" s="48" t="s">
        <v>371</v>
      </c>
      <c r="B14" s="49" t="s">
        <v>492</v>
      </c>
      <c r="C14" s="48" t="s">
        <v>247</v>
      </c>
      <c r="D14" s="48" t="s">
        <v>426</v>
      </c>
      <c r="E14" s="50" t="s">
        <v>21</v>
      </c>
      <c r="F14" s="50" t="s">
        <v>565</v>
      </c>
      <c r="G14" s="51">
        <v>85</v>
      </c>
      <c r="H14" s="51">
        <v>85</v>
      </c>
      <c r="I14" s="51">
        <v>80</v>
      </c>
      <c r="J14" s="52"/>
      <c r="K14" s="52">
        <v>58</v>
      </c>
      <c r="L14" s="52"/>
      <c r="M14" s="52"/>
      <c r="N14" s="52"/>
      <c r="O14" s="52"/>
      <c r="P14" s="52">
        <v>65</v>
      </c>
      <c r="Q14" s="52">
        <v>49.5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0">
        <f t="shared" si="0"/>
        <v>6</v>
      </c>
      <c r="AK14" s="53">
        <f t="shared" si="1"/>
        <v>0.21426459553708047</v>
      </c>
      <c r="AL14" s="47">
        <f t="shared" si="2"/>
        <v>70.41666666666666</v>
      </c>
    </row>
    <row r="15" spans="1:38" s="60" customFormat="1" ht="155.25" customHeight="1">
      <c r="A15" s="48" t="s">
        <v>325</v>
      </c>
      <c r="B15" s="49" t="s">
        <v>493</v>
      </c>
      <c r="C15" s="48" t="s">
        <v>247</v>
      </c>
      <c r="D15" s="48" t="s">
        <v>427</v>
      </c>
      <c r="E15" s="50" t="s">
        <v>30</v>
      </c>
      <c r="F15" s="50" t="s">
        <v>565</v>
      </c>
      <c r="G15" s="51">
        <v>150</v>
      </c>
      <c r="H15" s="51">
        <v>115</v>
      </c>
      <c r="I15" s="51">
        <v>150</v>
      </c>
      <c r="J15" s="52"/>
      <c r="K15" s="52"/>
      <c r="L15" s="52"/>
      <c r="M15" s="52"/>
      <c r="N15" s="52">
        <v>143.4</v>
      </c>
      <c r="O15" s="52">
        <v>100</v>
      </c>
      <c r="P15" s="52">
        <v>129</v>
      </c>
      <c r="Q15" s="52">
        <v>105.9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0">
        <f t="shared" si="0"/>
        <v>7</v>
      </c>
      <c r="AK15" s="53">
        <f t="shared" si="1"/>
        <v>0.16457481451528172</v>
      </c>
      <c r="AL15" s="47">
        <f t="shared" si="2"/>
        <v>127.6142857142857</v>
      </c>
    </row>
    <row r="16" spans="1:38" s="69" customFormat="1" ht="201.75" customHeight="1">
      <c r="A16" s="48" t="s">
        <v>2</v>
      </c>
      <c r="B16" s="49" t="s">
        <v>494</v>
      </c>
      <c r="C16" s="48" t="s">
        <v>247</v>
      </c>
      <c r="D16" s="48" t="s">
        <v>428</v>
      </c>
      <c r="E16" s="50" t="s">
        <v>31</v>
      </c>
      <c r="F16" s="50" t="s">
        <v>565</v>
      </c>
      <c r="G16" s="51">
        <v>38</v>
      </c>
      <c r="H16" s="51">
        <v>41</v>
      </c>
      <c r="I16" s="51">
        <v>42</v>
      </c>
      <c r="J16" s="52">
        <v>34.4</v>
      </c>
      <c r="K16" s="52"/>
      <c r="L16" s="52"/>
      <c r="M16" s="52">
        <v>34</v>
      </c>
      <c r="N16" s="52">
        <v>43</v>
      </c>
      <c r="O16" s="52"/>
      <c r="P16" s="52">
        <v>36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0">
        <f t="shared" si="0"/>
        <v>7</v>
      </c>
      <c r="AK16" s="53">
        <f t="shared" si="1"/>
        <v>0.09649608623559011</v>
      </c>
      <c r="AL16" s="47">
        <f t="shared" si="2"/>
        <v>38.342857142857135</v>
      </c>
    </row>
    <row r="17" spans="1:38" s="60" customFormat="1" ht="228.75" customHeight="1">
      <c r="A17" s="48" t="s">
        <v>262</v>
      </c>
      <c r="B17" s="49" t="s">
        <v>139</v>
      </c>
      <c r="C17" s="48" t="s">
        <v>247</v>
      </c>
      <c r="D17" s="48" t="s">
        <v>429</v>
      </c>
      <c r="E17" s="50" t="s">
        <v>63</v>
      </c>
      <c r="F17" s="50" t="s">
        <v>94</v>
      </c>
      <c r="G17" s="51">
        <v>30</v>
      </c>
      <c r="H17" s="51">
        <v>34</v>
      </c>
      <c r="I17" s="51">
        <v>32</v>
      </c>
      <c r="J17" s="52"/>
      <c r="K17" s="52"/>
      <c r="L17" s="52"/>
      <c r="M17" s="52"/>
      <c r="N17" s="52">
        <v>33.9</v>
      </c>
      <c r="O17" s="52"/>
      <c r="P17" s="52">
        <v>27</v>
      </c>
      <c r="Q17" s="52">
        <v>30.9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0">
        <f t="shared" si="0"/>
        <v>6</v>
      </c>
      <c r="AK17" s="53">
        <f t="shared" si="1"/>
        <v>0.08438376495447501</v>
      </c>
      <c r="AL17" s="47">
        <f t="shared" si="2"/>
        <v>31.3</v>
      </c>
    </row>
    <row r="18" spans="1:38" s="74" customFormat="1" ht="52.5" customHeight="1">
      <c r="A18" s="70"/>
      <c r="B18" s="70"/>
      <c r="C18" s="70"/>
      <c r="D18" s="71"/>
      <c r="E18" s="70"/>
      <c r="F18" s="56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3"/>
      <c r="AK18" s="73"/>
      <c r="AL18" s="73"/>
    </row>
    <row r="19" spans="1:38" ht="15" customHeight="1">
      <c r="A19" s="144" t="s">
        <v>287</v>
      </c>
      <c r="B19" s="144" t="s">
        <v>471</v>
      </c>
      <c r="C19" s="144" t="s">
        <v>246</v>
      </c>
      <c r="D19" s="144" t="s">
        <v>396</v>
      </c>
      <c r="E19" s="144" t="s">
        <v>286</v>
      </c>
      <c r="F19" s="144" t="s">
        <v>162</v>
      </c>
      <c r="G19" s="219" t="s">
        <v>333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144" t="s">
        <v>308</v>
      </c>
      <c r="AK19" s="144" t="s">
        <v>309</v>
      </c>
      <c r="AL19" s="155" t="s">
        <v>177</v>
      </c>
    </row>
    <row r="20" spans="1:38" ht="108.75" customHeight="1">
      <c r="A20" s="152"/>
      <c r="B20" s="152"/>
      <c r="C20" s="152"/>
      <c r="D20" s="152"/>
      <c r="E20" s="152"/>
      <c r="F20" s="152"/>
      <c r="G20" s="44" t="s">
        <v>121</v>
      </c>
      <c r="H20" s="44" t="s">
        <v>191</v>
      </c>
      <c r="I20" s="44" t="s">
        <v>120</v>
      </c>
      <c r="J20" s="44" t="s">
        <v>211</v>
      </c>
      <c r="K20" s="44" t="s">
        <v>212</v>
      </c>
      <c r="L20" s="44" t="s">
        <v>215</v>
      </c>
      <c r="M20" s="44" t="s">
        <v>497</v>
      </c>
      <c r="N20" s="44" t="s">
        <v>227</v>
      </c>
      <c r="O20" s="44" t="s">
        <v>228</v>
      </c>
      <c r="P20" s="44" t="s">
        <v>229</v>
      </c>
      <c r="Q20" s="44" t="s">
        <v>498</v>
      </c>
      <c r="R20" s="44" t="s">
        <v>499</v>
      </c>
      <c r="S20" s="44" t="s">
        <v>500</v>
      </c>
      <c r="T20" s="44" t="s">
        <v>501</v>
      </c>
      <c r="U20" s="44" t="s">
        <v>502</v>
      </c>
      <c r="V20" s="44" t="s">
        <v>503</v>
      </c>
      <c r="W20" s="44" t="s">
        <v>504</v>
      </c>
      <c r="X20" s="44" t="s">
        <v>506</v>
      </c>
      <c r="Y20" s="44" t="s">
        <v>507</v>
      </c>
      <c r="Z20" s="44" t="s">
        <v>508</v>
      </c>
      <c r="AA20" s="44" t="s">
        <v>509</v>
      </c>
      <c r="AB20" s="44" t="s">
        <v>204</v>
      </c>
      <c r="AC20" s="44" t="s">
        <v>204</v>
      </c>
      <c r="AD20" s="44" t="s">
        <v>204</v>
      </c>
      <c r="AE20" s="44"/>
      <c r="AF20" s="44"/>
      <c r="AG20" s="44"/>
      <c r="AH20" s="44"/>
      <c r="AI20" s="44"/>
      <c r="AJ20" s="152"/>
      <c r="AK20" s="152"/>
      <c r="AL20" s="214"/>
    </row>
    <row r="21" spans="1:38" ht="42.75" customHeight="1">
      <c r="A21" s="164" t="s">
        <v>263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6"/>
      <c r="AL21" s="47"/>
    </row>
    <row r="22" spans="1:38" ht="212.25" customHeight="1">
      <c r="A22" s="48" t="s">
        <v>264</v>
      </c>
      <c r="B22" s="49" t="s">
        <v>82</v>
      </c>
      <c r="C22" s="48" t="s">
        <v>247</v>
      </c>
      <c r="D22" s="48" t="s">
        <v>430</v>
      </c>
      <c r="E22" s="50" t="s">
        <v>32</v>
      </c>
      <c r="F22" s="50" t="s">
        <v>178</v>
      </c>
      <c r="G22" s="51">
        <v>130</v>
      </c>
      <c r="H22" s="51">
        <v>140</v>
      </c>
      <c r="I22" s="51">
        <v>146</v>
      </c>
      <c r="J22" s="52"/>
      <c r="K22" s="52">
        <v>87</v>
      </c>
      <c r="L22" s="52"/>
      <c r="M22" s="52">
        <v>145.75</v>
      </c>
      <c r="N22" s="52"/>
      <c r="O22" s="52"/>
      <c r="P22" s="52"/>
      <c r="Q22" s="52">
        <v>109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0">
        <f aca="true" t="shared" si="3" ref="AJ22:AJ33">COUNT(G22:AI22)</f>
        <v>6</v>
      </c>
      <c r="AK22" s="53">
        <f aca="true" t="shared" si="4" ref="AK22:AK33">STDEVA(G22:AI22)/(SUM(G22:AI22)/COUNTIF(G22:AI22,"&gt;0"))</f>
        <v>0.18776445012346907</v>
      </c>
      <c r="AL22" s="47">
        <f aca="true" t="shared" si="5" ref="AL22:AL33">1/AJ22*(SUM(G22:AI22))</f>
        <v>126.29166666666666</v>
      </c>
    </row>
    <row r="23" spans="1:38" ht="183.75" customHeight="1">
      <c r="A23" s="48" t="s">
        <v>16</v>
      </c>
      <c r="B23" s="49" t="s">
        <v>548</v>
      </c>
      <c r="C23" s="48" t="s">
        <v>247</v>
      </c>
      <c r="D23" s="48" t="s">
        <v>431</v>
      </c>
      <c r="E23" s="50" t="s">
        <v>33</v>
      </c>
      <c r="F23" s="50" t="s">
        <v>178</v>
      </c>
      <c r="G23" s="51">
        <v>110</v>
      </c>
      <c r="H23" s="51">
        <v>118</v>
      </c>
      <c r="I23" s="51">
        <v>120</v>
      </c>
      <c r="J23" s="52">
        <v>66.1</v>
      </c>
      <c r="K23" s="52">
        <v>68</v>
      </c>
      <c r="L23" s="52"/>
      <c r="M23" s="52">
        <v>140.25</v>
      </c>
      <c r="N23" s="52"/>
      <c r="O23" s="52"/>
      <c r="P23" s="52"/>
      <c r="Q23" s="52">
        <v>85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0">
        <f t="shared" si="3"/>
        <v>7</v>
      </c>
      <c r="AK23" s="53">
        <f t="shared" si="4"/>
        <v>0.280909424246309</v>
      </c>
      <c r="AL23" s="47">
        <f t="shared" si="5"/>
        <v>101.05</v>
      </c>
    </row>
    <row r="24" spans="1:38" ht="178.5" customHeight="1">
      <c r="A24" s="48" t="s">
        <v>3</v>
      </c>
      <c r="B24" s="49" t="s">
        <v>140</v>
      </c>
      <c r="C24" s="48" t="s">
        <v>247</v>
      </c>
      <c r="D24" s="48" t="s">
        <v>432</v>
      </c>
      <c r="E24" s="50" t="s">
        <v>360</v>
      </c>
      <c r="F24" s="50" t="s">
        <v>179</v>
      </c>
      <c r="G24" s="51">
        <v>110</v>
      </c>
      <c r="H24" s="51">
        <v>130</v>
      </c>
      <c r="I24" s="51">
        <v>130</v>
      </c>
      <c r="J24" s="52">
        <v>94.4</v>
      </c>
      <c r="K24" s="52">
        <v>80</v>
      </c>
      <c r="L24" s="52"/>
      <c r="M24" s="52">
        <v>145.25</v>
      </c>
      <c r="N24" s="52"/>
      <c r="O24" s="52"/>
      <c r="P24" s="52"/>
      <c r="Q24" s="52">
        <v>88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0">
        <f t="shared" si="3"/>
        <v>7</v>
      </c>
      <c r="AK24" s="53">
        <f t="shared" si="4"/>
        <v>0.2223675663745918</v>
      </c>
      <c r="AL24" s="47">
        <f t="shared" si="5"/>
        <v>111.09285714285713</v>
      </c>
    </row>
    <row r="25" spans="1:38" ht="150.75" customHeight="1">
      <c r="A25" s="48" t="s">
        <v>265</v>
      </c>
      <c r="B25" s="49" t="s">
        <v>145</v>
      </c>
      <c r="C25" s="48" t="s">
        <v>247</v>
      </c>
      <c r="D25" s="48" t="s">
        <v>433</v>
      </c>
      <c r="E25" s="50" t="s">
        <v>361</v>
      </c>
      <c r="F25" s="50" t="s">
        <v>180</v>
      </c>
      <c r="G25" s="51">
        <v>110</v>
      </c>
      <c r="H25" s="51">
        <v>110</v>
      </c>
      <c r="I25" s="51">
        <v>108</v>
      </c>
      <c r="J25" s="52"/>
      <c r="K25" s="52"/>
      <c r="L25" s="52">
        <v>55</v>
      </c>
      <c r="M25" s="52"/>
      <c r="N25" s="52"/>
      <c r="O25" s="52"/>
      <c r="P25" s="52"/>
      <c r="Q25" s="52"/>
      <c r="R25" s="52">
        <v>60.3</v>
      </c>
      <c r="S25" s="52">
        <v>77.1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0">
        <f t="shared" si="3"/>
        <v>6</v>
      </c>
      <c r="AK25" s="53">
        <f t="shared" si="4"/>
        <v>0.2976990528826832</v>
      </c>
      <c r="AL25" s="47">
        <f t="shared" si="5"/>
        <v>86.73333333333332</v>
      </c>
    </row>
    <row r="26" spans="1:38" ht="261.75" customHeight="1">
      <c r="A26" s="48" t="s">
        <v>326</v>
      </c>
      <c r="B26" s="49" t="s">
        <v>495</v>
      </c>
      <c r="C26" s="48" t="s">
        <v>247</v>
      </c>
      <c r="D26" s="48" t="s">
        <v>434</v>
      </c>
      <c r="E26" s="50" t="s">
        <v>34</v>
      </c>
      <c r="F26" s="50" t="s">
        <v>181</v>
      </c>
      <c r="G26" s="51">
        <v>78</v>
      </c>
      <c r="H26" s="51">
        <v>85</v>
      </c>
      <c r="I26" s="51">
        <v>90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>
        <v>60</v>
      </c>
      <c r="V26" s="52">
        <v>45.81</v>
      </c>
      <c r="W26" s="52">
        <v>70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0">
        <f t="shared" si="3"/>
        <v>6</v>
      </c>
      <c r="AK26" s="53">
        <f t="shared" si="4"/>
        <v>0.23086894455641166</v>
      </c>
      <c r="AL26" s="47">
        <f t="shared" si="5"/>
        <v>71.46833333333333</v>
      </c>
    </row>
    <row r="27" spans="1:38" ht="231" customHeight="1">
      <c r="A27" s="48" t="s">
        <v>332</v>
      </c>
      <c r="B27" s="49" t="s">
        <v>495</v>
      </c>
      <c r="C27" s="48" t="s">
        <v>247</v>
      </c>
      <c r="D27" s="48" t="s">
        <v>461</v>
      </c>
      <c r="E27" s="50" t="s">
        <v>362</v>
      </c>
      <c r="F27" s="50" t="s">
        <v>182</v>
      </c>
      <c r="G27" s="51">
        <v>85</v>
      </c>
      <c r="H27" s="51"/>
      <c r="I27" s="51">
        <v>90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>
        <v>53.8</v>
      </c>
      <c r="U27" s="52">
        <v>59</v>
      </c>
      <c r="V27" s="52">
        <v>56.78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0">
        <f t="shared" si="3"/>
        <v>5</v>
      </c>
      <c r="AK27" s="53">
        <f t="shared" si="4"/>
        <v>0.24894283024154393</v>
      </c>
      <c r="AL27" s="47">
        <f t="shared" si="5"/>
        <v>68.91600000000001</v>
      </c>
    </row>
    <row r="28" spans="1:38" ht="153" customHeight="1">
      <c r="A28" s="48" t="s">
        <v>266</v>
      </c>
      <c r="B28" s="49" t="s">
        <v>146</v>
      </c>
      <c r="C28" s="48" t="s">
        <v>247</v>
      </c>
      <c r="D28" s="48" t="s">
        <v>435</v>
      </c>
      <c r="E28" s="50" t="s">
        <v>292</v>
      </c>
      <c r="F28" s="50" t="s">
        <v>183</v>
      </c>
      <c r="G28" s="51">
        <v>140</v>
      </c>
      <c r="H28" s="51">
        <v>135</v>
      </c>
      <c r="I28" s="51">
        <v>140</v>
      </c>
      <c r="J28" s="52"/>
      <c r="K28" s="52"/>
      <c r="L28" s="52"/>
      <c r="M28" s="52"/>
      <c r="N28" s="52">
        <v>158.33</v>
      </c>
      <c r="O28" s="52">
        <v>105.6</v>
      </c>
      <c r="P28" s="52">
        <v>151.5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0">
        <f t="shared" si="3"/>
        <v>6</v>
      </c>
      <c r="AK28" s="53">
        <f t="shared" si="4"/>
        <v>0.13170182492436003</v>
      </c>
      <c r="AL28" s="47">
        <f t="shared" si="5"/>
        <v>138.405</v>
      </c>
    </row>
    <row r="29" spans="1:38" ht="171" customHeight="1">
      <c r="A29" s="48" t="s">
        <v>69</v>
      </c>
      <c r="B29" s="49" t="s">
        <v>70</v>
      </c>
      <c r="C29" s="48" t="s">
        <v>247</v>
      </c>
      <c r="D29" s="48" t="s">
        <v>435</v>
      </c>
      <c r="E29" s="50" t="s">
        <v>71</v>
      </c>
      <c r="F29" s="50" t="s">
        <v>184</v>
      </c>
      <c r="G29" s="51">
        <v>140</v>
      </c>
      <c r="H29" s="51"/>
      <c r="I29" s="51">
        <v>151</v>
      </c>
      <c r="J29" s="52"/>
      <c r="K29" s="52"/>
      <c r="L29" s="52"/>
      <c r="M29" s="52"/>
      <c r="N29" s="52"/>
      <c r="O29" s="52"/>
      <c r="P29" s="52">
        <v>148.33</v>
      </c>
      <c r="Q29" s="52"/>
      <c r="R29" s="52"/>
      <c r="S29" s="52"/>
      <c r="T29" s="52"/>
      <c r="U29" s="52"/>
      <c r="V29" s="52"/>
      <c r="W29" s="52"/>
      <c r="X29" s="52">
        <v>184.89</v>
      </c>
      <c r="Y29" s="52">
        <v>102.1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0">
        <f t="shared" si="3"/>
        <v>5</v>
      </c>
      <c r="AK29" s="53">
        <f t="shared" si="4"/>
        <v>0.203729793650072</v>
      </c>
      <c r="AL29" s="47">
        <f t="shared" si="5"/>
        <v>145.264</v>
      </c>
    </row>
    <row r="30" spans="1:38" ht="91.5" customHeight="1">
      <c r="A30" s="48" t="s">
        <v>13</v>
      </c>
      <c r="B30" s="49" t="s">
        <v>141</v>
      </c>
      <c r="C30" s="48" t="s">
        <v>247</v>
      </c>
      <c r="D30" s="48" t="s">
        <v>122</v>
      </c>
      <c r="E30" s="50" t="s">
        <v>14</v>
      </c>
      <c r="F30" s="50" t="s">
        <v>566</v>
      </c>
      <c r="G30" s="51">
        <v>140</v>
      </c>
      <c r="H30" s="51">
        <v>150</v>
      </c>
      <c r="I30" s="51">
        <v>151</v>
      </c>
      <c r="J30" s="52"/>
      <c r="K30" s="52"/>
      <c r="L30" s="52"/>
      <c r="M30" s="52"/>
      <c r="N30" s="52">
        <v>149.28</v>
      </c>
      <c r="O30" s="52">
        <v>96.8</v>
      </c>
      <c r="P30" s="52">
        <v>162.25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0">
        <f t="shared" si="3"/>
        <v>6</v>
      </c>
      <c r="AK30" s="53">
        <f t="shared" si="4"/>
        <v>0.16275453708697799</v>
      </c>
      <c r="AL30" s="47">
        <f t="shared" si="5"/>
        <v>141.55499999999998</v>
      </c>
    </row>
    <row r="31" spans="1:38" ht="241.5" customHeight="1">
      <c r="A31" s="48" t="s">
        <v>327</v>
      </c>
      <c r="B31" s="49" t="s">
        <v>542</v>
      </c>
      <c r="C31" s="48" t="s">
        <v>247</v>
      </c>
      <c r="D31" s="48" t="s">
        <v>436</v>
      </c>
      <c r="E31" s="50" t="s">
        <v>466</v>
      </c>
      <c r="F31" s="50" t="s">
        <v>185</v>
      </c>
      <c r="G31" s="51">
        <v>96</v>
      </c>
      <c r="H31" s="51">
        <v>100</v>
      </c>
      <c r="I31" s="51">
        <v>107</v>
      </c>
      <c r="J31" s="52">
        <v>76.7</v>
      </c>
      <c r="K31" s="52"/>
      <c r="L31" s="52">
        <v>75</v>
      </c>
      <c r="M31" s="52">
        <v>132.5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0">
        <f t="shared" si="3"/>
        <v>6</v>
      </c>
      <c r="AK31" s="53">
        <f t="shared" si="4"/>
        <v>0.21732540686632817</v>
      </c>
      <c r="AL31" s="47">
        <f t="shared" si="5"/>
        <v>97.86666666666667</v>
      </c>
    </row>
    <row r="32" spans="1:38" ht="240" customHeight="1">
      <c r="A32" s="48" t="s">
        <v>4</v>
      </c>
      <c r="B32" s="49" t="s">
        <v>543</v>
      </c>
      <c r="C32" s="48" t="s">
        <v>257</v>
      </c>
      <c r="D32" s="48" t="s">
        <v>459</v>
      </c>
      <c r="E32" s="50" t="s">
        <v>5</v>
      </c>
      <c r="F32" s="50" t="s">
        <v>186</v>
      </c>
      <c r="G32" s="51">
        <v>45</v>
      </c>
      <c r="H32" s="51">
        <v>50</v>
      </c>
      <c r="I32" s="51">
        <v>52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>
        <v>30</v>
      </c>
      <c r="U32" s="52"/>
      <c r="V32" s="52">
        <v>30.35</v>
      </c>
      <c r="W32" s="52">
        <v>35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0">
        <f t="shared" si="3"/>
        <v>6</v>
      </c>
      <c r="AK32" s="53">
        <f t="shared" si="4"/>
        <v>0.24413589161293325</v>
      </c>
      <c r="AL32" s="47">
        <f t="shared" si="5"/>
        <v>40.391666666666666</v>
      </c>
    </row>
    <row r="33" spans="1:38" ht="201.75" customHeight="1">
      <c r="A33" s="48" t="s">
        <v>372</v>
      </c>
      <c r="B33" s="49" t="s">
        <v>142</v>
      </c>
      <c r="C33" s="48" t="s">
        <v>247</v>
      </c>
      <c r="D33" s="48" t="s">
        <v>437</v>
      </c>
      <c r="E33" s="50" t="s">
        <v>373</v>
      </c>
      <c r="F33" s="50" t="s">
        <v>567</v>
      </c>
      <c r="G33" s="51">
        <v>270</v>
      </c>
      <c r="H33" s="51">
        <v>270</v>
      </c>
      <c r="I33" s="51">
        <v>330</v>
      </c>
      <c r="J33" s="52"/>
      <c r="K33" s="52"/>
      <c r="L33" s="52"/>
      <c r="M33" s="52"/>
      <c r="N33" s="52"/>
      <c r="O33" s="52"/>
      <c r="P33" s="52">
        <v>255.25</v>
      </c>
      <c r="Q33" s="52"/>
      <c r="R33" s="52"/>
      <c r="S33" s="52"/>
      <c r="T33" s="52"/>
      <c r="U33" s="52"/>
      <c r="V33" s="52"/>
      <c r="W33" s="52"/>
      <c r="X33" s="52"/>
      <c r="Y33" s="52"/>
      <c r="Z33" s="52">
        <v>118.81</v>
      </c>
      <c r="AA33" s="52">
        <v>178.28</v>
      </c>
      <c r="AB33" s="52"/>
      <c r="AC33" s="52"/>
      <c r="AD33" s="52"/>
      <c r="AE33" s="52"/>
      <c r="AF33" s="52"/>
      <c r="AG33" s="52"/>
      <c r="AH33" s="52"/>
      <c r="AI33" s="52"/>
      <c r="AJ33" s="50">
        <f t="shared" si="3"/>
        <v>6</v>
      </c>
      <c r="AK33" s="53">
        <f t="shared" si="4"/>
        <v>0.3189119703095776</v>
      </c>
      <c r="AL33" s="47">
        <f t="shared" si="5"/>
        <v>237.05666666666664</v>
      </c>
    </row>
    <row r="34" ht="55.5" customHeight="1"/>
    <row r="35" spans="1:38" ht="15" customHeight="1">
      <c r="A35" s="217" t="s">
        <v>287</v>
      </c>
      <c r="B35" s="144" t="s">
        <v>471</v>
      </c>
      <c r="C35" s="144" t="s">
        <v>246</v>
      </c>
      <c r="D35" s="144" t="s">
        <v>396</v>
      </c>
      <c r="E35" s="144" t="s">
        <v>286</v>
      </c>
      <c r="F35" s="144" t="s">
        <v>162</v>
      </c>
      <c r="G35" s="219" t="s">
        <v>333</v>
      </c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144" t="s">
        <v>308</v>
      </c>
      <c r="AK35" s="144" t="s">
        <v>309</v>
      </c>
      <c r="AL35" s="155" t="s">
        <v>177</v>
      </c>
    </row>
    <row r="36" spans="1:38" ht="108.75" customHeight="1">
      <c r="A36" s="218"/>
      <c r="B36" s="152"/>
      <c r="C36" s="152"/>
      <c r="D36" s="152"/>
      <c r="E36" s="152"/>
      <c r="F36" s="152"/>
      <c r="G36" s="44" t="s">
        <v>121</v>
      </c>
      <c r="H36" s="44" t="s">
        <v>191</v>
      </c>
      <c r="I36" s="44" t="s">
        <v>120</v>
      </c>
      <c r="J36" s="44" t="s">
        <v>225</v>
      </c>
      <c r="K36" s="44" t="s">
        <v>224</v>
      </c>
      <c r="L36" s="44" t="s">
        <v>215</v>
      </c>
      <c r="M36" s="44" t="s">
        <v>226</v>
      </c>
      <c r="N36" s="44" t="s">
        <v>212</v>
      </c>
      <c r="O36" s="44" t="s">
        <v>227</v>
      </c>
      <c r="P36" s="44" t="s">
        <v>228</v>
      </c>
      <c r="Q36" s="44" t="s">
        <v>229</v>
      </c>
      <c r="R36" s="44" t="s">
        <v>497</v>
      </c>
      <c r="S36" s="44" t="s">
        <v>498</v>
      </c>
      <c r="T36" s="44" t="s">
        <v>60</v>
      </c>
      <c r="U36" s="44" t="s">
        <v>52</v>
      </c>
      <c r="V36" s="44" t="s">
        <v>506</v>
      </c>
      <c r="W36" s="44" t="s">
        <v>511</v>
      </c>
      <c r="X36" s="44" t="s">
        <v>512</v>
      </c>
      <c r="Y36" s="44" t="s">
        <v>513</v>
      </c>
      <c r="Z36" s="44" t="s">
        <v>514</v>
      </c>
      <c r="AA36" s="44" t="s">
        <v>515</v>
      </c>
      <c r="AB36" s="44" t="s">
        <v>624</v>
      </c>
      <c r="AC36" s="44" t="s">
        <v>516</v>
      </c>
      <c r="AD36" s="44" t="s">
        <v>517</v>
      </c>
      <c r="AE36" s="44" t="s">
        <v>623</v>
      </c>
      <c r="AF36" s="44" t="s">
        <v>627</v>
      </c>
      <c r="AG36" s="44" t="s">
        <v>628</v>
      </c>
      <c r="AH36" s="44"/>
      <c r="AI36" s="44" t="s">
        <v>625</v>
      </c>
      <c r="AJ36" s="152"/>
      <c r="AK36" s="152"/>
      <c r="AL36" s="214"/>
    </row>
    <row r="37" spans="1:38" ht="42.75" customHeight="1">
      <c r="A37" s="164" t="s">
        <v>267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6"/>
      <c r="AL37" s="47"/>
    </row>
    <row r="38" spans="1:38" ht="206.25" customHeight="1">
      <c r="A38" s="54" t="s">
        <v>268</v>
      </c>
      <c r="B38" s="49" t="s">
        <v>522</v>
      </c>
      <c r="C38" s="48" t="s">
        <v>247</v>
      </c>
      <c r="D38" s="48" t="s">
        <v>462</v>
      </c>
      <c r="E38" s="50" t="s">
        <v>463</v>
      </c>
      <c r="F38" s="50" t="s">
        <v>568</v>
      </c>
      <c r="G38" s="51">
        <v>400</v>
      </c>
      <c r="H38" s="51">
        <v>400</v>
      </c>
      <c r="I38" s="51">
        <v>420</v>
      </c>
      <c r="J38" s="52">
        <v>290</v>
      </c>
      <c r="K38" s="52">
        <v>287</v>
      </c>
      <c r="L38" s="52"/>
      <c r="M38" s="52"/>
      <c r="N38" s="52">
        <v>400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0">
        <f aca="true" t="shared" si="6" ref="AJ38:AJ53">COUNT(G38:AI38)</f>
        <v>6</v>
      </c>
      <c r="AK38" s="53">
        <f aca="true" t="shared" si="7" ref="AK38:AK53">STDEVA(G38:AI38)/(SUM(G38:AI38)/COUNTIF(G38:AI38,"&gt;0"))</f>
        <v>0.16567422097272266</v>
      </c>
      <c r="AL38" s="47">
        <f aca="true" t="shared" si="8" ref="AL38:AL53">1/AJ38*(SUM(G38:AI38))</f>
        <v>366.16666666666663</v>
      </c>
    </row>
    <row r="39" spans="1:38" ht="124.5" customHeight="1">
      <c r="A39" s="54" t="s">
        <v>269</v>
      </c>
      <c r="B39" s="49" t="s">
        <v>523</v>
      </c>
      <c r="C39" s="54" t="s">
        <v>247</v>
      </c>
      <c r="D39" s="48" t="s">
        <v>438</v>
      </c>
      <c r="E39" s="50" t="s">
        <v>363</v>
      </c>
      <c r="F39" s="50" t="s">
        <v>569</v>
      </c>
      <c r="G39" s="51">
        <v>450</v>
      </c>
      <c r="H39" s="51">
        <v>410</v>
      </c>
      <c r="I39" s="51">
        <v>420</v>
      </c>
      <c r="J39" s="52">
        <v>230</v>
      </c>
      <c r="K39" s="52">
        <v>327.4</v>
      </c>
      <c r="L39" s="52"/>
      <c r="M39" s="52"/>
      <c r="N39" s="52">
        <v>327.25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0">
        <f t="shared" si="6"/>
        <v>6</v>
      </c>
      <c r="AK39" s="53">
        <f t="shared" si="7"/>
        <v>0.2259721742419631</v>
      </c>
      <c r="AL39" s="47">
        <f t="shared" si="8"/>
        <v>360.775</v>
      </c>
    </row>
    <row r="40" spans="1:38" ht="121.5" customHeight="1">
      <c r="A40" s="48" t="s">
        <v>270</v>
      </c>
      <c r="B40" s="49" t="s">
        <v>524</v>
      </c>
      <c r="C40" s="48" t="s">
        <v>247</v>
      </c>
      <c r="D40" s="48" t="s">
        <v>187</v>
      </c>
      <c r="E40" s="50" t="s">
        <v>364</v>
      </c>
      <c r="F40" s="50" t="s">
        <v>570</v>
      </c>
      <c r="G40" s="51">
        <v>440</v>
      </c>
      <c r="H40" s="51">
        <v>440</v>
      </c>
      <c r="I40" s="51">
        <v>450</v>
      </c>
      <c r="J40" s="52"/>
      <c r="K40" s="52">
        <v>220.7</v>
      </c>
      <c r="L40" s="52"/>
      <c r="M40" s="52"/>
      <c r="N40" s="52">
        <v>430</v>
      </c>
      <c r="O40" s="52"/>
      <c r="P40" s="52"/>
      <c r="Q40" s="52"/>
      <c r="R40" s="52">
        <v>465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0">
        <f t="shared" si="6"/>
        <v>6</v>
      </c>
      <c r="AK40" s="53">
        <f t="shared" si="7"/>
        <v>0.22651519518787946</v>
      </c>
      <c r="AL40" s="47">
        <f t="shared" si="8"/>
        <v>407.6166666666666</v>
      </c>
    </row>
    <row r="41" spans="1:38" ht="85.5" customHeight="1">
      <c r="A41" s="48" t="s">
        <v>328</v>
      </c>
      <c r="B41" s="49" t="s">
        <v>525</v>
      </c>
      <c r="C41" s="48" t="s">
        <v>247</v>
      </c>
      <c r="D41" s="48" t="s">
        <v>439</v>
      </c>
      <c r="E41" s="50" t="s">
        <v>365</v>
      </c>
      <c r="F41" s="75" t="s">
        <v>571</v>
      </c>
      <c r="G41" s="51">
        <v>42</v>
      </c>
      <c r="H41" s="51">
        <v>44</v>
      </c>
      <c r="I41" s="51">
        <v>53</v>
      </c>
      <c r="J41" s="52">
        <v>32</v>
      </c>
      <c r="K41" s="52"/>
      <c r="L41" s="52"/>
      <c r="M41" s="52"/>
      <c r="N41" s="52"/>
      <c r="O41" s="52"/>
      <c r="P41" s="52"/>
      <c r="Q41" s="52"/>
      <c r="R41" s="52"/>
      <c r="S41" s="52">
        <v>33.5</v>
      </c>
      <c r="T41" s="52">
        <v>48</v>
      </c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0">
        <f t="shared" si="6"/>
        <v>6</v>
      </c>
      <c r="AK41" s="53">
        <f t="shared" si="7"/>
        <v>0.1939826075557146</v>
      </c>
      <c r="AL41" s="47">
        <f t="shared" si="8"/>
        <v>42.08333333333333</v>
      </c>
    </row>
    <row r="42" spans="1:38" ht="87.75" customHeight="1">
      <c r="A42" s="48" t="s">
        <v>288</v>
      </c>
      <c r="B42" s="49" t="s">
        <v>526</v>
      </c>
      <c r="C42" s="48" t="s">
        <v>247</v>
      </c>
      <c r="D42" s="48" t="s">
        <v>188</v>
      </c>
      <c r="E42" s="50" t="s">
        <v>366</v>
      </c>
      <c r="F42" s="50" t="s">
        <v>572</v>
      </c>
      <c r="G42" s="76">
        <v>51</v>
      </c>
      <c r="H42" s="76">
        <v>53</v>
      </c>
      <c r="I42" s="76">
        <v>55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>
        <v>43.9</v>
      </c>
      <c r="AC42" s="66"/>
      <c r="AD42" s="66"/>
      <c r="AE42" s="66">
        <v>40.07</v>
      </c>
      <c r="AF42" s="66">
        <v>39</v>
      </c>
      <c r="AG42" s="66">
        <v>39.6</v>
      </c>
      <c r="AH42" s="66"/>
      <c r="AI42" s="66">
        <v>38.61</v>
      </c>
      <c r="AJ42" s="50">
        <f t="shared" si="6"/>
        <v>8</v>
      </c>
      <c r="AK42" s="53">
        <f t="shared" si="7"/>
        <v>0.15284986940056974</v>
      </c>
      <c r="AL42" s="47">
        <f t="shared" si="8"/>
        <v>45.02250000000001</v>
      </c>
    </row>
    <row r="43" spans="1:38" ht="81.75" customHeight="1">
      <c r="A43" s="48" t="s">
        <v>367</v>
      </c>
      <c r="B43" s="49" t="s">
        <v>147</v>
      </c>
      <c r="C43" s="48" t="s">
        <v>247</v>
      </c>
      <c r="D43" s="48" t="s">
        <v>440</v>
      </c>
      <c r="E43" s="50" t="s">
        <v>148</v>
      </c>
      <c r="F43" s="50" t="s">
        <v>573</v>
      </c>
      <c r="G43" s="51">
        <v>13</v>
      </c>
      <c r="H43" s="51">
        <v>15</v>
      </c>
      <c r="I43" s="51">
        <v>14</v>
      </c>
      <c r="J43" s="52"/>
      <c r="K43" s="52"/>
      <c r="L43" s="52"/>
      <c r="M43" s="52"/>
      <c r="N43" s="52"/>
      <c r="O43" s="52"/>
      <c r="P43" s="52"/>
      <c r="Q43" s="52"/>
      <c r="R43" s="52">
        <v>16.35</v>
      </c>
      <c r="S43" s="52"/>
      <c r="T43" s="52"/>
      <c r="U43" s="52">
        <v>13.27</v>
      </c>
      <c r="V43" s="52"/>
      <c r="W43" s="52"/>
      <c r="X43" s="52"/>
      <c r="Y43" s="52"/>
      <c r="Z43" s="52"/>
      <c r="AA43" s="52"/>
      <c r="AB43" s="52"/>
      <c r="AC43" s="52"/>
      <c r="AD43" s="52">
        <v>16.15</v>
      </c>
      <c r="AE43" s="52"/>
      <c r="AF43" s="52"/>
      <c r="AG43" s="52"/>
      <c r="AH43" s="52"/>
      <c r="AI43" s="52"/>
      <c r="AJ43" s="50">
        <f t="shared" si="6"/>
        <v>6</v>
      </c>
      <c r="AK43" s="53">
        <f t="shared" si="7"/>
        <v>0.09815901121996672</v>
      </c>
      <c r="AL43" s="47">
        <f t="shared" si="8"/>
        <v>14.628333333333334</v>
      </c>
    </row>
    <row r="44" spans="1:38" ht="161.25" customHeight="1">
      <c r="A44" s="48" t="s">
        <v>367</v>
      </c>
      <c r="B44" s="49" t="s">
        <v>547</v>
      </c>
      <c r="C44" s="48" t="s">
        <v>247</v>
      </c>
      <c r="D44" s="48" t="s">
        <v>440</v>
      </c>
      <c r="E44" s="50" t="s">
        <v>468</v>
      </c>
      <c r="F44" s="50" t="s">
        <v>573</v>
      </c>
      <c r="G44" s="51">
        <v>13</v>
      </c>
      <c r="H44" s="51">
        <v>13.5</v>
      </c>
      <c r="I44" s="51">
        <v>14</v>
      </c>
      <c r="J44" s="52"/>
      <c r="K44" s="52">
        <v>9.3</v>
      </c>
      <c r="L44" s="52"/>
      <c r="M44" s="52"/>
      <c r="N44" s="52">
        <v>11</v>
      </c>
      <c r="O44" s="52"/>
      <c r="P44" s="52"/>
      <c r="Q44" s="52"/>
      <c r="R44" s="52"/>
      <c r="S44" s="52">
        <v>11.27</v>
      </c>
      <c r="T44" s="52">
        <v>9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0">
        <f t="shared" si="6"/>
        <v>7</v>
      </c>
      <c r="AK44" s="53">
        <f t="shared" si="7"/>
        <v>0.17213708116523882</v>
      </c>
      <c r="AL44" s="47">
        <f t="shared" si="8"/>
        <v>11.58142857142857</v>
      </c>
    </row>
    <row r="45" spans="1:38" ht="272.25" customHeight="1">
      <c r="A45" s="48" t="s">
        <v>285</v>
      </c>
      <c r="B45" s="49" t="s">
        <v>527</v>
      </c>
      <c r="C45" s="54" t="s">
        <v>257</v>
      </c>
      <c r="D45" s="48" t="s">
        <v>469</v>
      </c>
      <c r="E45" s="50" t="s">
        <v>368</v>
      </c>
      <c r="F45" s="50" t="s">
        <v>574</v>
      </c>
      <c r="G45" s="51">
        <v>95</v>
      </c>
      <c r="H45" s="51">
        <v>92</v>
      </c>
      <c r="I45" s="51">
        <v>105</v>
      </c>
      <c r="J45" s="52">
        <v>75.4</v>
      </c>
      <c r="K45" s="52">
        <v>75.8</v>
      </c>
      <c r="L45" s="52"/>
      <c r="M45" s="52"/>
      <c r="N45" s="52"/>
      <c r="O45" s="52"/>
      <c r="P45" s="52"/>
      <c r="Q45" s="52"/>
      <c r="R45" s="52"/>
      <c r="S45" s="52">
        <v>73.2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0">
        <f t="shared" si="6"/>
        <v>6</v>
      </c>
      <c r="AK45" s="53">
        <f t="shared" si="7"/>
        <v>0.15222207699469206</v>
      </c>
      <c r="AL45" s="47">
        <f t="shared" si="8"/>
        <v>86.06666666666666</v>
      </c>
    </row>
    <row r="46" spans="1:38" ht="254.25" customHeight="1">
      <c r="A46" s="48" t="s">
        <v>271</v>
      </c>
      <c r="B46" s="49" t="s">
        <v>528</v>
      </c>
      <c r="C46" s="48" t="s">
        <v>247</v>
      </c>
      <c r="D46" s="48" t="s">
        <v>6</v>
      </c>
      <c r="E46" s="50" t="s">
        <v>293</v>
      </c>
      <c r="F46" s="50" t="s">
        <v>575</v>
      </c>
      <c r="G46" s="51">
        <v>120</v>
      </c>
      <c r="H46" s="51">
        <v>189</v>
      </c>
      <c r="I46" s="51">
        <v>120</v>
      </c>
      <c r="J46" s="52"/>
      <c r="K46" s="52"/>
      <c r="L46" s="52"/>
      <c r="M46" s="52"/>
      <c r="N46" s="52"/>
      <c r="O46" s="52"/>
      <c r="P46" s="52"/>
      <c r="Q46" s="52"/>
      <c r="R46" s="52">
        <v>137</v>
      </c>
      <c r="S46" s="52"/>
      <c r="T46" s="52"/>
      <c r="U46" s="52"/>
      <c r="V46" s="52"/>
      <c r="W46" s="52">
        <v>89.8</v>
      </c>
      <c r="X46" s="52">
        <v>120</v>
      </c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0">
        <f t="shared" si="6"/>
        <v>6</v>
      </c>
      <c r="AK46" s="53">
        <f t="shared" si="7"/>
        <v>0.255175884933387</v>
      </c>
      <c r="AL46" s="47">
        <f t="shared" si="8"/>
        <v>129.29999999999998</v>
      </c>
    </row>
    <row r="47" spans="1:38" ht="252.75" customHeight="1">
      <c r="A47" s="48" t="s">
        <v>302</v>
      </c>
      <c r="B47" s="49" t="s">
        <v>544</v>
      </c>
      <c r="C47" s="48" t="s">
        <v>247</v>
      </c>
      <c r="D47" s="48" t="s">
        <v>441</v>
      </c>
      <c r="E47" s="50" t="s">
        <v>35</v>
      </c>
      <c r="F47" s="50" t="s">
        <v>576</v>
      </c>
      <c r="G47" s="51">
        <v>180</v>
      </c>
      <c r="H47" s="51">
        <v>190</v>
      </c>
      <c r="I47" s="51">
        <v>200</v>
      </c>
      <c r="J47" s="52"/>
      <c r="K47" s="52"/>
      <c r="L47" s="52"/>
      <c r="M47" s="52"/>
      <c r="N47" s="52"/>
      <c r="O47" s="52"/>
      <c r="P47" s="52"/>
      <c r="Q47" s="52"/>
      <c r="R47" s="52"/>
      <c r="S47" s="52">
        <v>202.37</v>
      </c>
      <c r="T47" s="52"/>
      <c r="U47" s="52">
        <v>113.76</v>
      </c>
      <c r="V47" s="52">
        <v>122.86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0">
        <f t="shared" si="6"/>
        <v>6</v>
      </c>
      <c r="AK47" s="53">
        <f t="shared" si="7"/>
        <v>0.23506112748937286</v>
      </c>
      <c r="AL47" s="47">
        <f t="shared" si="8"/>
        <v>168.165</v>
      </c>
    </row>
    <row r="48" spans="1:38" ht="181.5" customHeight="1">
      <c r="A48" s="48" t="s">
        <v>272</v>
      </c>
      <c r="B48" s="49" t="s">
        <v>545</v>
      </c>
      <c r="C48" s="48" t="s">
        <v>247</v>
      </c>
      <c r="D48" s="48" t="s">
        <v>7</v>
      </c>
      <c r="E48" s="50" t="s">
        <v>90</v>
      </c>
      <c r="F48" s="50" t="s">
        <v>577</v>
      </c>
      <c r="G48" s="51">
        <v>165</v>
      </c>
      <c r="H48" s="51">
        <v>170</v>
      </c>
      <c r="I48" s="51">
        <v>210</v>
      </c>
      <c r="J48" s="52">
        <v>140</v>
      </c>
      <c r="K48" s="52"/>
      <c r="L48" s="52"/>
      <c r="M48" s="52"/>
      <c r="N48" s="52"/>
      <c r="O48" s="52"/>
      <c r="P48" s="52"/>
      <c r="Q48" s="52"/>
      <c r="R48" s="52"/>
      <c r="S48" s="52"/>
      <c r="T48" s="52">
        <v>130</v>
      </c>
      <c r="U48" s="52"/>
      <c r="V48" s="52"/>
      <c r="W48" s="52"/>
      <c r="X48" s="52"/>
      <c r="Y48" s="52">
        <v>151.3</v>
      </c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0">
        <f t="shared" si="6"/>
        <v>6</v>
      </c>
      <c r="AK48" s="53">
        <f t="shared" si="7"/>
        <v>0.1754940418876016</v>
      </c>
      <c r="AL48" s="47">
        <f t="shared" si="8"/>
        <v>161.04999999999998</v>
      </c>
    </row>
    <row r="49" spans="1:38" ht="236.25" customHeight="1">
      <c r="A49" s="54" t="s">
        <v>329</v>
      </c>
      <c r="B49" s="55" t="s">
        <v>529</v>
      </c>
      <c r="C49" s="54" t="s">
        <v>247</v>
      </c>
      <c r="D49" s="48" t="s">
        <v>442</v>
      </c>
      <c r="E49" s="50" t="s">
        <v>369</v>
      </c>
      <c r="F49" s="50" t="s">
        <v>578</v>
      </c>
      <c r="G49" s="51">
        <v>160</v>
      </c>
      <c r="H49" s="51"/>
      <c r="I49" s="51">
        <v>190</v>
      </c>
      <c r="J49" s="52"/>
      <c r="K49" s="52"/>
      <c r="L49" s="52"/>
      <c r="M49" s="52">
        <v>120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>
        <v>122</v>
      </c>
      <c r="AA49" s="52">
        <v>144</v>
      </c>
      <c r="AB49" s="52"/>
      <c r="AC49" s="52"/>
      <c r="AD49" s="52"/>
      <c r="AE49" s="52"/>
      <c r="AF49" s="52"/>
      <c r="AG49" s="52"/>
      <c r="AH49" s="52"/>
      <c r="AI49" s="52"/>
      <c r="AJ49" s="50">
        <f t="shared" si="6"/>
        <v>5</v>
      </c>
      <c r="AK49" s="53">
        <f t="shared" si="7"/>
        <v>0.1975021984276199</v>
      </c>
      <c r="AL49" s="47">
        <f t="shared" si="8"/>
        <v>147.20000000000002</v>
      </c>
    </row>
    <row r="50" spans="1:38" ht="149.25" customHeight="1">
      <c r="A50" s="48" t="s">
        <v>273</v>
      </c>
      <c r="B50" s="49" t="s">
        <v>143</v>
      </c>
      <c r="C50" s="48" t="s">
        <v>247</v>
      </c>
      <c r="D50" s="48" t="s">
        <v>443</v>
      </c>
      <c r="E50" s="50" t="s">
        <v>15</v>
      </c>
      <c r="F50" s="50" t="s">
        <v>9</v>
      </c>
      <c r="G50" s="51">
        <v>135</v>
      </c>
      <c r="H50" s="51">
        <v>150</v>
      </c>
      <c r="I50" s="51">
        <v>151</v>
      </c>
      <c r="J50" s="52"/>
      <c r="K50" s="52">
        <v>73.2</v>
      </c>
      <c r="L50" s="52">
        <v>85</v>
      </c>
      <c r="M50" s="52"/>
      <c r="N50" s="52"/>
      <c r="O50" s="52"/>
      <c r="P50" s="52"/>
      <c r="Q50" s="52"/>
      <c r="R50" s="52"/>
      <c r="S50" s="52">
        <v>148.67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0">
        <f t="shared" si="6"/>
        <v>6</v>
      </c>
      <c r="AK50" s="53">
        <f t="shared" si="7"/>
        <v>0.28523823323007624</v>
      </c>
      <c r="AL50" s="47">
        <f t="shared" si="8"/>
        <v>123.81166666666667</v>
      </c>
    </row>
    <row r="51" spans="1:38" ht="164.25" customHeight="1">
      <c r="A51" s="48" t="s">
        <v>330</v>
      </c>
      <c r="B51" s="49" t="s">
        <v>530</v>
      </c>
      <c r="C51" s="48" t="s">
        <v>247</v>
      </c>
      <c r="D51" s="77" t="s">
        <v>8</v>
      </c>
      <c r="E51" s="50" t="s">
        <v>294</v>
      </c>
      <c r="F51" s="50" t="s">
        <v>579</v>
      </c>
      <c r="G51" s="51">
        <v>150</v>
      </c>
      <c r="H51" s="51"/>
      <c r="I51" s="51">
        <v>180</v>
      </c>
      <c r="J51" s="52">
        <v>140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>
        <v>128</v>
      </c>
      <c r="Z51" s="52">
        <v>121.71</v>
      </c>
      <c r="AA51" s="52"/>
      <c r="AB51" s="52"/>
      <c r="AC51" s="52"/>
      <c r="AD51" s="52"/>
      <c r="AE51" s="52"/>
      <c r="AF51" s="52"/>
      <c r="AG51" s="52"/>
      <c r="AH51" s="52"/>
      <c r="AI51" s="52"/>
      <c r="AJ51" s="50">
        <f t="shared" si="6"/>
        <v>5</v>
      </c>
      <c r="AK51" s="53">
        <f t="shared" si="7"/>
        <v>0.1592126774172132</v>
      </c>
      <c r="AL51" s="47">
        <f t="shared" si="8"/>
        <v>143.942</v>
      </c>
    </row>
    <row r="52" spans="1:38" ht="182.25" customHeight="1">
      <c r="A52" s="48" t="s">
        <v>374</v>
      </c>
      <c r="B52" s="49" t="s">
        <v>531</v>
      </c>
      <c r="C52" s="48" t="s">
        <v>247</v>
      </c>
      <c r="D52" s="48" t="s">
        <v>444</v>
      </c>
      <c r="E52" s="50" t="s">
        <v>36</v>
      </c>
      <c r="F52" s="50" t="s">
        <v>0</v>
      </c>
      <c r="G52" s="51">
        <v>1450</v>
      </c>
      <c r="H52" s="51">
        <v>1350</v>
      </c>
      <c r="I52" s="51">
        <v>1600</v>
      </c>
      <c r="J52" s="52"/>
      <c r="K52" s="52"/>
      <c r="L52" s="52"/>
      <c r="M52" s="52"/>
      <c r="N52" s="52"/>
      <c r="O52" s="52">
        <v>1540.72</v>
      </c>
      <c r="P52" s="52">
        <v>839</v>
      </c>
      <c r="Q52" s="52">
        <v>1366.67</v>
      </c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0">
        <f t="shared" si="6"/>
        <v>6</v>
      </c>
      <c r="AK52" s="53">
        <f t="shared" si="7"/>
        <v>0.20033260183389603</v>
      </c>
      <c r="AL52" s="47">
        <f t="shared" si="8"/>
        <v>1357.7316666666666</v>
      </c>
    </row>
    <row r="53" spans="1:38" ht="183" customHeight="1">
      <c r="A53" s="48" t="s">
        <v>375</v>
      </c>
      <c r="B53" s="49" t="s">
        <v>532</v>
      </c>
      <c r="C53" s="48" t="s">
        <v>257</v>
      </c>
      <c r="D53" s="48" t="s">
        <v>445</v>
      </c>
      <c r="E53" s="50" t="s">
        <v>376</v>
      </c>
      <c r="F53" s="50" t="s">
        <v>189</v>
      </c>
      <c r="G53" s="51">
        <v>46</v>
      </c>
      <c r="H53" s="51"/>
      <c r="I53" s="51">
        <v>49</v>
      </c>
      <c r="J53" s="52"/>
      <c r="K53" s="52"/>
      <c r="L53" s="52"/>
      <c r="M53" s="52"/>
      <c r="N53" s="52"/>
      <c r="O53" s="52"/>
      <c r="P53" s="52"/>
      <c r="Q53" s="52"/>
      <c r="R53" s="52"/>
      <c r="S53" s="52">
        <v>62</v>
      </c>
      <c r="T53" s="52"/>
      <c r="U53" s="52"/>
      <c r="V53" s="52"/>
      <c r="W53" s="52"/>
      <c r="X53" s="52"/>
      <c r="Y53" s="52"/>
      <c r="Z53" s="52"/>
      <c r="AA53" s="52"/>
      <c r="AB53" s="52"/>
      <c r="AC53" s="52">
        <v>25.64</v>
      </c>
      <c r="AD53" s="52">
        <v>48</v>
      </c>
      <c r="AE53" s="52"/>
      <c r="AF53" s="52"/>
      <c r="AG53" s="52"/>
      <c r="AH53" s="52"/>
      <c r="AI53" s="52"/>
      <c r="AJ53" s="50">
        <f t="shared" si="6"/>
        <v>5</v>
      </c>
      <c r="AK53" s="53">
        <f t="shared" si="7"/>
        <v>0.28337270516024765</v>
      </c>
      <c r="AL53" s="47">
        <f t="shared" si="8"/>
        <v>46.128</v>
      </c>
    </row>
    <row r="54" spans="1:38" ht="38.25" customHeight="1">
      <c r="A54" s="48"/>
      <c r="B54" s="49"/>
      <c r="C54" s="48"/>
      <c r="D54" s="48"/>
      <c r="E54" s="50"/>
      <c r="F54" s="50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0"/>
      <c r="AK54" s="53"/>
      <c r="AL54" s="52"/>
    </row>
    <row r="55" spans="1:38" ht="15" customHeight="1">
      <c r="A55" s="144" t="s">
        <v>287</v>
      </c>
      <c r="B55" s="144" t="s">
        <v>471</v>
      </c>
      <c r="C55" s="144" t="s">
        <v>246</v>
      </c>
      <c r="D55" s="144" t="s">
        <v>396</v>
      </c>
      <c r="E55" s="144" t="s">
        <v>286</v>
      </c>
      <c r="F55" s="144" t="s">
        <v>162</v>
      </c>
      <c r="G55" s="219" t="s">
        <v>333</v>
      </c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144" t="s">
        <v>308</v>
      </c>
      <c r="AK55" s="144" t="s">
        <v>309</v>
      </c>
      <c r="AL55" s="155" t="s">
        <v>177</v>
      </c>
    </row>
    <row r="56" spans="1:38" ht="98.25" customHeight="1">
      <c r="A56" s="152"/>
      <c r="B56" s="152"/>
      <c r="C56" s="152"/>
      <c r="D56" s="152"/>
      <c r="E56" s="152"/>
      <c r="F56" s="152"/>
      <c r="G56" s="44" t="s">
        <v>121</v>
      </c>
      <c r="H56" s="44" t="s">
        <v>191</v>
      </c>
      <c r="I56" s="44" t="s">
        <v>120</v>
      </c>
      <c r="J56" s="44" t="s">
        <v>505</v>
      </c>
      <c r="K56" s="44" t="s">
        <v>510</v>
      </c>
      <c r="L56" s="44" t="s">
        <v>518</v>
      </c>
      <c r="M56" s="44" t="s">
        <v>51</v>
      </c>
      <c r="N56" s="44" t="s">
        <v>51</v>
      </c>
      <c r="O56" s="44" t="s">
        <v>51</v>
      </c>
      <c r="P56" s="44" t="s">
        <v>51</v>
      </c>
      <c r="Q56" s="44" t="s">
        <v>51</v>
      </c>
      <c r="R56" s="44" t="s">
        <v>51</v>
      </c>
      <c r="S56" s="44" t="s">
        <v>51</v>
      </c>
      <c r="T56" s="44" t="s">
        <v>51</v>
      </c>
      <c r="U56" s="44" t="s">
        <v>51</v>
      </c>
      <c r="V56" s="44" t="s">
        <v>51</v>
      </c>
      <c r="W56" s="44" t="s">
        <v>51</v>
      </c>
      <c r="X56" s="44" t="s">
        <v>51</v>
      </c>
      <c r="Y56" s="44" t="s">
        <v>51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152"/>
      <c r="AK56" s="152"/>
      <c r="AL56" s="214"/>
    </row>
    <row r="57" spans="1:38" ht="42" customHeight="1">
      <c r="A57" s="164" t="s">
        <v>274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6"/>
      <c r="AL57" s="47"/>
    </row>
    <row r="58" spans="1:38" ht="146.25" customHeight="1">
      <c r="A58" s="54" t="s">
        <v>456</v>
      </c>
      <c r="B58" s="55" t="s">
        <v>533</v>
      </c>
      <c r="C58" s="54" t="s">
        <v>275</v>
      </c>
      <c r="D58" s="54" t="s">
        <v>446</v>
      </c>
      <c r="E58" s="50" t="s">
        <v>447</v>
      </c>
      <c r="F58" s="50" t="s">
        <v>1</v>
      </c>
      <c r="G58" s="51">
        <v>7</v>
      </c>
      <c r="H58" s="51">
        <v>6.5</v>
      </c>
      <c r="I58" s="51">
        <v>6.8</v>
      </c>
      <c r="J58" s="52">
        <v>5.16</v>
      </c>
      <c r="K58" s="52">
        <v>5.1</v>
      </c>
      <c r="L58" s="52">
        <v>4.8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0">
        <f>COUNT(G58:AI58)</f>
        <v>6</v>
      </c>
      <c r="AK58" s="53">
        <f>STDEVA(G58:AI58)/(SUM(G58:AI58)/COUNTIF(G58:AI58,"&gt;0"))</f>
        <v>0.16586194896396597</v>
      </c>
      <c r="AL58" s="47">
        <f>1/AJ58*(SUM(G58:AI58))</f>
        <v>5.893333333333333</v>
      </c>
    </row>
  </sheetData>
  <sheetProtection/>
  <mergeCells count="46">
    <mergeCell ref="A55:A56"/>
    <mergeCell ref="F55:F56"/>
    <mergeCell ref="G55:AI55"/>
    <mergeCell ref="F19:F20"/>
    <mergeCell ref="AJ55:AJ56"/>
    <mergeCell ref="AK55:AK56"/>
    <mergeCell ref="B55:B56"/>
    <mergeCell ref="C55:C56"/>
    <mergeCell ref="D55:D56"/>
    <mergeCell ref="E55:E56"/>
    <mergeCell ref="AJ19:AJ20"/>
    <mergeCell ref="G35:AI35"/>
    <mergeCell ref="AJ35:AJ36"/>
    <mergeCell ref="AL55:AL56"/>
    <mergeCell ref="A57:AK57"/>
    <mergeCell ref="AL19:AL20"/>
    <mergeCell ref="C19:C20"/>
    <mergeCell ref="D19:D20"/>
    <mergeCell ref="A19:A20"/>
    <mergeCell ref="F35:F36"/>
    <mergeCell ref="E19:E20"/>
    <mergeCell ref="D4:D5"/>
    <mergeCell ref="G4:AI4"/>
    <mergeCell ref="G19:AI19"/>
    <mergeCell ref="A6:AK6"/>
    <mergeCell ref="AK19:AK20"/>
    <mergeCell ref="B19:B20"/>
    <mergeCell ref="AL35:AL36"/>
    <mergeCell ref="A21:AK21"/>
    <mergeCell ref="AK35:AK36"/>
    <mergeCell ref="D35:D36"/>
    <mergeCell ref="E35:E36"/>
    <mergeCell ref="E4:E5"/>
    <mergeCell ref="F4:F5"/>
    <mergeCell ref="A37:AK37"/>
    <mergeCell ref="A35:A36"/>
    <mergeCell ref="B35:B36"/>
    <mergeCell ref="C35:C36"/>
    <mergeCell ref="B4:B5"/>
    <mergeCell ref="AJ1:AL1"/>
    <mergeCell ref="A3:AL3"/>
    <mergeCell ref="AJ4:AJ5"/>
    <mergeCell ref="AK4:AK5"/>
    <mergeCell ref="AL4:AL5"/>
    <mergeCell ref="A4:A5"/>
    <mergeCell ref="C4:C5"/>
  </mergeCells>
  <dataValidations count="2">
    <dataValidation type="list" allowBlank="1" showInputMessage="1" showErrorMessage="1" sqref="B29">
      <formula1>dictba3b8dc03d754426ad39ab6e2adeedcf</formula1>
    </dataValidation>
    <dataValidation type="list" allowBlank="1" showInputMessage="1" showErrorMessage="1" sqref="C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zoomScalePageLayoutView="0" workbookViewId="0" topLeftCell="A4">
      <selection activeCell="V27" sqref="V27"/>
    </sheetView>
  </sheetViews>
  <sheetFormatPr defaultColWidth="9.140625" defaultRowHeight="15"/>
  <cols>
    <col min="1" max="1" width="14.140625" style="6" customWidth="1"/>
    <col min="2" max="2" width="12.57421875" style="6" customWidth="1"/>
    <col min="3" max="3" width="8.140625" style="6" customWidth="1"/>
    <col min="4" max="4" width="12.28125" style="6" customWidth="1"/>
    <col min="5" max="5" width="26.28125" style="6" customWidth="1"/>
    <col min="6" max="6" width="11.7109375" style="6" customWidth="1"/>
    <col min="7" max="7" width="11.140625" style="6" customWidth="1"/>
    <col min="8" max="8" width="8.7109375" style="6" customWidth="1"/>
    <col min="9" max="9" width="10.140625" style="6" customWidth="1"/>
    <col min="10" max="10" width="9.421875" style="6" customWidth="1"/>
    <col min="11" max="15" width="11.421875" style="33" customWidth="1"/>
    <col min="16" max="16" width="7.7109375" style="6" customWidth="1"/>
    <col min="17" max="17" width="9.8515625" style="6" customWidth="1"/>
    <col min="18" max="18" width="11.421875" style="6" customWidth="1"/>
    <col min="19" max="16384" width="9.140625" style="6" customWidth="1"/>
  </cols>
  <sheetData>
    <row r="1" spans="1:15" ht="12.7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7" ht="28.5" customHeight="1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122" t="s">
        <v>377</v>
      </c>
      <c r="Q2" s="226"/>
    </row>
    <row r="3" spans="1:18" s="33" customFormat="1" ht="12.75">
      <c r="A3" s="227" t="s">
        <v>172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s="79" customFormat="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s="33" customFormat="1" ht="36.75" customHeight="1">
      <c r="A5" s="119" t="s">
        <v>287</v>
      </c>
      <c r="B5" s="113" t="s">
        <v>471</v>
      </c>
      <c r="C5" s="119" t="s">
        <v>246</v>
      </c>
      <c r="D5" s="113" t="s">
        <v>396</v>
      </c>
      <c r="E5" s="119" t="s">
        <v>286</v>
      </c>
      <c r="F5" s="119" t="s">
        <v>163</v>
      </c>
      <c r="G5" s="224" t="s">
        <v>333</v>
      </c>
      <c r="H5" s="224"/>
      <c r="I5" s="224"/>
      <c r="J5" s="224"/>
      <c r="K5" s="224"/>
      <c r="L5" s="224"/>
      <c r="M5" s="224"/>
      <c r="N5" s="224"/>
      <c r="O5" s="224"/>
      <c r="P5" s="119" t="s">
        <v>308</v>
      </c>
      <c r="Q5" s="119" t="s">
        <v>309</v>
      </c>
      <c r="R5" s="123" t="s">
        <v>173</v>
      </c>
    </row>
    <row r="6" spans="1:18" ht="54" customHeight="1">
      <c r="A6" s="222"/>
      <c r="B6" s="114"/>
      <c r="C6" s="222"/>
      <c r="D6" s="228"/>
      <c r="E6" s="222"/>
      <c r="F6" s="230"/>
      <c r="G6" s="113" t="s">
        <v>156</v>
      </c>
      <c r="H6" s="113" t="s">
        <v>191</v>
      </c>
      <c r="I6" s="113" t="s">
        <v>159</v>
      </c>
      <c r="J6" s="113" t="s">
        <v>157</v>
      </c>
      <c r="K6" s="113" t="s">
        <v>230</v>
      </c>
      <c r="L6" s="113" t="s">
        <v>231</v>
      </c>
      <c r="M6" s="113" t="s">
        <v>232</v>
      </c>
      <c r="N6" s="113" t="s">
        <v>233</v>
      </c>
      <c r="O6" s="113" t="s">
        <v>234</v>
      </c>
      <c r="P6" s="222"/>
      <c r="Q6" s="222"/>
      <c r="R6" s="223"/>
    </row>
    <row r="7" spans="1:18" ht="45.75" customHeight="1">
      <c r="A7" s="222"/>
      <c r="B7" s="115"/>
      <c r="C7" s="222"/>
      <c r="D7" s="229"/>
      <c r="E7" s="222"/>
      <c r="F7" s="230"/>
      <c r="G7" s="225"/>
      <c r="H7" s="225"/>
      <c r="I7" s="225"/>
      <c r="J7" s="225"/>
      <c r="K7" s="116"/>
      <c r="L7" s="116"/>
      <c r="M7" s="116"/>
      <c r="N7" s="116"/>
      <c r="O7" s="116"/>
      <c r="P7" s="222"/>
      <c r="Q7" s="222"/>
      <c r="R7" s="223"/>
    </row>
    <row r="8" spans="1:18" ht="58.5" customHeight="1">
      <c r="A8" s="109" t="s">
        <v>351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  <c r="R8" s="8"/>
    </row>
    <row r="9" spans="1:18" ht="201.75" customHeight="1">
      <c r="A9" s="18" t="s">
        <v>403</v>
      </c>
      <c r="B9" s="9" t="s">
        <v>144</v>
      </c>
      <c r="C9" s="18" t="s">
        <v>247</v>
      </c>
      <c r="D9" s="18" t="s">
        <v>404</v>
      </c>
      <c r="E9" s="1" t="s">
        <v>352</v>
      </c>
      <c r="F9" s="1" t="s">
        <v>10</v>
      </c>
      <c r="G9" s="34">
        <v>190</v>
      </c>
      <c r="H9" s="34">
        <v>150</v>
      </c>
      <c r="I9" s="34">
        <v>175</v>
      </c>
      <c r="J9" s="34">
        <v>180</v>
      </c>
      <c r="K9" s="2">
        <v>179.84</v>
      </c>
      <c r="L9" s="2">
        <v>128.23</v>
      </c>
      <c r="M9" s="2">
        <v>120</v>
      </c>
      <c r="N9" s="2"/>
      <c r="O9" s="2"/>
      <c r="P9" s="1">
        <f aca="true" t="shared" si="0" ref="P9:P16">COUNT(G9:O9)</f>
        <v>7</v>
      </c>
      <c r="Q9" s="3">
        <f aca="true" t="shared" si="1" ref="Q9:Q16">STDEVA(G9:O9)/(SUM(G9:O9)/COUNTIF(G9:O9,"&gt;0"))</f>
        <v>0.17308009802873986</v>
      </c>
      <c r="R9" s="8">
        <f aca="true" t="shared" si="2" ref="R9:R16">1/P9*(SUM(G9:O9))</f>
        <v>160.43857142857144</v>
      </c>
    </row>
    <row r="10" spans="1:18" ht="195" customHeight="1">
      <c r="A10" s="18" t="s">
        <v>405</v>
      </c>
      <c r="B10" s="9" t="s">
        <v>144</v>
      </c>
      <c r="C10" s="18" t="s">
        <v>247</v>
      </c>
      <c r="D10" s="18" t="s">
        <v>404</v>
      </c>
      <c r="E10" s="1" t="s">
        <v>352</v>
      </c>
      <c r="F10" s="1" t="s">
        <v>10</v>
      </c>
      <c r="G10" s="34">
        <v>230</v>
      </c>
      <c r="H10" s="34">
        <v>230</v>
      </c>
      <c r="I10" s="34">
        <v>230</v>
      </c>
      <c r="J10" s="34">
        <v>230</v>
      </c>
      <c r="K10" s="2">
        <v>257.08</v>
      </c>
      <c r="L10" s="2"/>
      <c r="M10" s="2">
        <v>185</v>
      </c>
      <c r="N10" s="2">
        <v>165.5</v>
      </c>
      <c r="O10" s="2"/>
      <c r="P10" s="1">
        <f t="shared" si="0"/>
        <v>7</v>
      </c>
      <c r="Q10" s="3">
        <f t="shared" si="1"/>
        <v>0.14428096345521896</v>
      </c>
      <c r="R10" s="8">
        <f t="shared" si="2"/>
        <v>218.22571428571428</v>
      </c>
    </row>
    <row r="11" spans="1:18" ht="200.25" customHeight="1">
      <c r="A11" s="18" t="s">
        <v>406</v>
      </c>
      <c r="B11" s="9" t="s">
        <v>144</v>
      </c>
      <c r="C11" s="18" t="s">
        <v>247</v>
      </c>
      <c r="D11" s="18" t="s">
        <v>404</v>
      </c>
      <c r="E11" s="1" t="s">
        <v>355</v>
      </c>
      <c r="F11" s="1" t="s">
        <v>10</v>
      </c>
      <c r="G11" s="34">
        <v>280</v>
      </c>
      <c r="H11" s="34">
        <v>270</v>
      </c>
      <c r="I11" s="34">
        <v>280</v>
      </c>
      <c r="J11" s="34">
        <v>280</v>
      </c>
      <c r="K11" s="2">
        <v>313.2</v>
      </c>
      <c r="L11" s="2"/>
      <c r="M11" s="2">
        <v>230</v>
      </c>
      <c r="N11" s="2">
        <v>188.5</v>
      </c>
      <c r="O11" s="2"/>
      <c r="P11" s="1">
        <f t="shared" si="0"/>
        <v>7</v>
      </c>
      <c r="Q11" s="3">
        <f t="shared" si="1"/>
        <v>0.15575098279442878</v>
      </c>
      <c r="R11" s="8">
        <f t="shared" si="2"/>
        <v>263.09999999999997</v>
      </c>
    </row>
    <row r="12" spans="1:18" ht="198" customHeight="1">
      <c r="A12" s="18" t="s">
        <v>353</v>
      </c>
      <c r="B12" s="9" t="s">
        <v>144</v>
      </c>
      <c r="C12" s="18" t="s">
        <v>247</v>
      </c>
      <c r="D12" s="18" t="s">
        <v>404</v>
      </c>
      <c r="E12" s="1" t="s">
        <v>355</v>
      </c>
      <c r="F12" s="1" t="s">
        <v>10</v>
      </c>
      <c r="G12" s="34">
        <v>250</v>
      </c>
      <c r="H12" s="34">
        <v>265</v>
      </c>
      <c r="I12" s="34">
        <v>280</v>
      </c>
      <c r="J12" s="34">
        <v>255</v>
      </c>
      <c r="K12" s="2">
        <v>287.67</v>
      </c>
      <c r="L12" s="2"/>
      <c r="M12" s="2">
        <v>185</v>
      </c>
      <c r="N12" s="2">
        <v>186.5</v>
      </c>
      <c r="O12" s="2"/>
      <c r="P12" s="1">
        <f t="shared" si="0"/>
        <v>7</v>
      </c>
      <c r="Q12" s="3">
        <f t="shared" si="1"/>
        <v>0.17204681984481426</v>
      </c>
      <c r="R12" s="8">
        <f t="shared" si="2"/>
        <v>244.16714285714286</v>
      </c>
    </row>
    <row r="13" spans="1:18" ht="123" customHeight="1">
      <c r="A13" s="18" t="s">
        <v>356</v>
      </c>
      <c r="B13" s="9" t="s">
        <v>534</v>
      </c>
      <c r="C13" s="18" t="s">
        <v>247</v>
      </c>
      <c r="D13" s="18" t="s">
        <v>407</v>
      </c>
      <c r="E13" s="1" t="s">
        <v>359</v>
      </c>
      <c r="F13" s="1" t="s">
        <v>11</v>
      </c>
      <c r="G13" s="34"/>
      <c r="H13" s="34">
        <v>270</v>
      </c>
      <c r="I13" s="34">
        <v>250</v>
      </c>
      <c r="J13" s="34">
        <v>250</v>
      </c>
      <c r="K13" s="2">
        <v>279.45</v>
      </c>
      <c r="L13" s="2"/>
      <c r="M13" s="2">
        <v>240</v>
      </c>
      <c r="N13" s="2"/>
      <c r="O13" s="2">
        <v>237</v>
      </c>
      <c r="P13" s="1">
        <f t="shared" si="0"/>
        <v>6</v>
      </c>
      <c r="Q13" s="3">
        <f t="shared" si="1"/>
        <v>0.06623419690173717</v>
      </c>
      <c r="R13" s="8">
        <f t="shared" si="2"/>
        <v>254.40833333333333</v>
      </c>
    </row>
    <row r="14" spans="1:18" s="33" customFormat="1" ht="140.25" customHeight="1">
      <c r="A14" s="18" t="s">
        <v>357</v>
      </c>
      <c r="B14" s="9" t="s">
        <v>534</v>
      </c>
      <c r="C14" s="18" t="s">
        <v>247</v>
      </c>
      <c r="D14" s="18" t="s">
        <v>464</v>
      </c>
      <c r="E14" s="1" t="s">
        <v>465</v>
      </c>
      <c r="F14" s="1" t="s">
        <v>11</v>
      </c>
      <c r="G14" s="34">
        <v>280</v>
      </c>
      <c r="H14" s="34"/>
      <c r="I14" s="34">
        <v>300</v>
      </c>
      <c r="J14" s="34">
        <v>280</v>
      </c>
      <c r="K14" s="2">
        <v>360.96</v>
      </c>
      <c r="L14" s="2"/>
      <c r="M14" s="2"/>
      <c r="N14" s="2"/>
      <c r="O14" s="2"/>
      <c r="P14" s="1">
        <f t="shared" si="0"/>
        <v>4</v>
      </c>
      <c r="Q14" s="3">
        <f t="shared" si="1"/>
        <v>0.1255551482906826</v>
      </c>
      <c r="R14" s="8">
        <f t="shared" si="2"/>
        <v>305.24</v>
      </c>
    </row>
    <row r="15" spans="1:18" s="33" customFormat="1" ht="106.5" customHeight="1">
      <c r="A15" s="18" t="s">
        <v>358</v>
      </c>
      <c r="B15" s="9" t="s">
        <v>534</v>
      </c>
      <c r="C15" s="18" t="s">
        <v>247</v>
      </c>
      <c r="D15" s="18" t="s">
        <v>407</v>
      </c>
      <c r="E15" s="1" t="s">
        <v>359</v>
      </c>
      <c r="F15" s="1" t="s">
        <v>11</v>
      </c>
      <c r="G15" s="34">
        <v>220</v>
      </c>
      <c r="H15" s="34">
        <v>250</v>
      </c>
      <c r="I15" s="34">
        <v>250</v>
      </c>
      <c r="J15" s="34">
        <v>230</v>
      </c>
      <c r="K15" s="2">
        <v>249.67</v>
      </c>
      <c r="L15" s="2">
        <v>167.14</v>
      </c>
      <c r="M15" s="2"/>
      <c r="N15" s="2"/>
      <c r="O15" s="2"/>
      <c r="P15" s="1">
        <f t="shared" si="0"/>
        <v>6</v>
      </c>
      <c r="Q15" s="3">
        <f t="shared" si="1"/>
        <v>0.14169269861576436</v>
      </c>
      <c r="R15" s="8">
        <f t="shared" si="2"/>
        <v>227.80166666666665</v>
      </c>
    </row>
    <row r="16" spans="1:18" ht="91.5" customHeight="1">
      <c r="A16" s="18" t="s">
        <v>354</v>
      </c>
      <c r="B16" s="9" t="s">
        <v>535</v>
      </c>
      <c r="C16" s="18" t="s">
        <v>247</v>
      </c>
      <c r="D16" s="18" t="s">
        <v>408</v>
      </c>
      <c r="E16" s="1" t="s">
        <v>93</v>
      </c>
      <c r="F16" s="1" t="s">
        <v>12</v>
      </c>
      <c r="G16" s="34">
        <v>210</v>
      </c>
      <c r="H16" s="34">
        <v>180</v>
      </c>
      <c r="I16" s="34">
        <v>180</v>
      </c>
      <c r="J16" s="34">
        <v>210</v>
      </c>
      <c r="K16" s="2">
        <v>213.6</v>
      </c>
      <c r="L16" s="2">
        <v>137.97</v>
      </c>
      <c r="M16" s="2">
        <v>150</v>
      </c>
      <c r="N16" s="2"/>
      <c r="O16" s="2"/>
      <c r="P16" s="1">
        <f t="shared" si="0"/>
        <v>7</v>
      </c>
      <c r="Q16" s="3">
        <f t="shared" si="1"/>
        <v>0.1658074140893456</v>
      </c>
      <c r="R16" s="8">
        <f t="shared" si="2"/>
        <v>183.08142857142855</v>
      </c>
    </row>
    <row r="17" spans="1:6" s="5" customFormat="1" ht="12.75">
      <c r="A17" s="4"/>
      <c r="B17" s="4"/>
      <c r="C17" s="4"/>
      <c r="D17" s="4"/>
      <c r="E17" s="4"/>
      <c r="F17" s="4"/>
    </row>
    <row r="18" spans="1:6" s="5" customFormat="1" ht="12.75">
      <c r="A18" s="4"/>
      <c r="B18" s="4"/>
      <c r="C18" s="4"/>
      <c r="D18" s="4"/>
      <c r="E18" s="4"/>
      <c r="F18" s="4"/>
    </row>
    <row r="19" spans="1:6" s="5" customFormat="1" ht="12.75">
      <c r="A19" s="4"/>
      <c r="B19" s="4"/>
      <c r="C19" s="4"/>
      <c r="D19" s="4"/>
      <c r="E19" s="4"/>
      <c r="F19" s="4"/>
    </row>
    <row r="20" spans="1:6" s="5" customFormat="1" ht="12.75">
      <c r="A20" s="4"/>
      <c r="B20" s="4"/>
      <c r="C20" s="4"/>
      <c r="D20" s="4"/>
      <c r="E20" s="4"/>
      <c r="F20" s="4"/>
    </row>
    <row r="21" spans="1:6" s="5" customFormat="1" ht="12.75">
      <c r="A21" s="4"/>
      <c r="B21" s="4"/>
      <c r="C21" s="4"/>
      <c r="D21" s="4"/>
      <c r="E21" s="4"/>
      <c r="F21" s="4"/>
    </row>
    <row r="22" spans="1:6" s="5" customFormat="1" ht="12.75">
      <c r="A22" s="4"/>
      <c r="B22" s="4"/>
      <c r="C22" s="4"/>
      <c r="D22" s="4"/>
      <c r="E22" s="4"/>
      <c r="F22" s="4"/>
    </row>
    <row r="23" spans="1:6" s="5" customFormat="1" ht="12.75">
      <c r="A23" s="4"/>
      <c r="B23" s="4"/>
      <c r="C23" s="4"/>
      <c r="D23" s="4"/>
      <c r="E23" s="4"/>
      <c r="F23" s="4"/>
    </row>
    <row r="24" spans="1:6" s="5" customFormat="1" ht="12.75">
      <c r="A24" s="4"/>
      <c r="B24" s="4"/>
      <c r="C24" s="4"/>
      <c r="D24" s="4"/>
      <c r="E24" s="4"/>
      <c r="F24" s="4"/>
    </row>
    <row r="25" spans="1:6" s="5" customFormat="1" ht="12.75">
      <c r="A25" s="4"/>
      <c r="B25" s="4"/>
      <c r="C25" s="4"/>
      <c r="D25" s="4"/>
      <c r="E25" s="4"/>
      <c r="F25" s="4"/>
    </row>
    <row r="26" spans="1:6" s="5" customFormat="1" ht="12.75">
      <c r="A26" s="4"/>
      <c r="B26" s="4"/>
      <c r="C26" s="4"/>
      <c r="D26" s="4"/>
      <c r="E26" s="4"/>
      <c r="F26" s="4"/>
    </row>
    <row r="27" spans="1:6" s="5" customFormat="1" ht="12.75">
      <c r="A27" s="4"/>
      <c r="B27" s="4"/>
      <c r="C27" s="4"/>
      <c r="D27" s="4"/>
      <c r="E27" s="4"/>
      <c r="F27" s="4"/>
    </row>
    <row r="28" spans="1:6" s="5" customFormat="1" ht="12.75">
      <c r="A28" s="4"/>
      <c r="B28" s="4"/>
      <c r="C28" s="4"/>
      <c r="D28" s="4"/>
      <c r="E28" s="4"/>
      <c r="F28" s="4"/>
    </row>
  </sheetData>
  <sheetProtection/>
  <mergeCells count="22">
    <mergeCell ref="D5:D7"/>
    <mergeCell ref="B5:B7"/>
    <mergeCell ref="H6:H7"/>
    <mergeCell ref="I6:I7"/>
    <mergeCell ref="J6:J7"/>
    <mergeCell ref="F5:F7"/>
    <mergeCell ref="P5:P7"/>
    <mergeCell ref="K6:K7"/>
    <mergeCell ref="L6:L7"/>
    <mergeCell ref="M6:M7"/>
    <mergeCell ref="N6:N7"/>
    <mergeCell ref="O6:O7"/>
    <mergeCell ref="Q5:Q7"/>
    <mergeCell ref="R5:R7"/>
    <mergeCell ref="G5:O5"/>
    <mergeCell ref="G6:G7"/>
    <mergeCell ref="A8:Q8"/>
    <mergeCell ref="P2:Q2"/>
    <mergeCell ref="A3:R3"/>
    <mergeCell ref="A5:A7"/>
    <mergeCell ref="C5:C7"/>
    <mergeCell ref="E5:E7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zoomScale="90" zoomScaleNormal="90" zoomScalePageLayoutView="0" workbookViewId="0" topLeftCell="A13">
      <selection activeCell="Y8" sqref="Y8"/>
    </sheetView>
  </sheetViews>
  <sheetFormatPr defaultColWidth="9.140625" defaultRowHeight="15"/>
  <cols>
    <col min="1" max="1" width="13.140625" style="80" customWidth="1"/>
    <col min="2" max="2" width="11.7109375" style="80" customWidth="1"/>
    <col min="3" max="3" width="7.7109375" style="80" customWidth="1"/>
    <col min="4" max="4" width="13.28125" style="80" customWidth="1"/>
    <col min="5" max="5" width="23.7109375" style="80" customWidth="1"/>
    <col min="6" max="6" width="10.7109375" style="80" customWidth="1"/>
    <col min="7" max="7" width="11.8515625" style="80" customWidth="1"/>
    <col min="8" max="8" width="11.421875" style="80" customWidth="1"/>
    <col min="9" max="9" width="12.140625" style="80" customWidth="1"/>
    <col min="10" max="10" width="9.00390625" style="80" customWidth="1"/>
    <col min="11" max="11" width="9.28125" style="80" customWidth="1"/>
    <col min="12" max="12" width="8.28125" style="80" customWidth="1"/>
    <col min="13" max="13" width="7.421875" style="80" customWidth="1"/>
    <col min="14" max="14" width="6.8515625" style="80" customWidth="1"/>
    <col min="15" max="15" width="7.7109375" style="80" customWidth="1"/>
    <col min="16" max="16" width="8.140625" style="80" customWidth="1"/>
    <col min="17" max="17" width="7.28125" style="80" customWidth="1"/>
    <col min="18" max="18" width="6.421875" style="80" customWidth="1"/>
    <col min="19" max="19" width="6.8515625" style="80" customWidth="1"/>
    <col min="20" max="20" width="7.57421875" style="80" customWidth="1"/>
    <col min="21" max="21" width="7.140625" style="80" customWidth="1"/>
    <col min="22" max="22" width="7.57421875" style="80" customWidth="1"/>
    <col min="23" max="23" width="10.28125" style="80" customWidth="1"/>
    <col min="24" max="16384" width="9.140625" style="80" customWidth="1"/>
  </cols>
  <sheetData>
    <row r="1" spans="1:23" ht="11.25">
      <c r="A1" s="42"/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67"/>
      <c r="V1" s="167"/>
      <c r="W1" s="167"/>
    </row>
    <row r="2" spans="1:23" ht="11.25">
      <c r="A2" s="42"/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1.25">
      <c r="A3" s="42"/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167" t="s">
        <v>378</v>
      </c>
      <c r="V3" s="167"/>
      <c r="W3" s="167"/>
    </row>
    <row r="4" spans="1:32" s="83" customFormat="1" ht="11.25">
      <c r="A4" s="234" t="s">
        <v>174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82"/>
      <c r="Y4" s="82"/>
      <c r="Z4" s="82"/>
      <c r="AA4" s="82"/>
      <c r="AB4" s="82"/>
      <c r="AC4" s="82"/>
      <c r="AD4" s="82"/>
      <c r="AE4" s="82"/>
      <c r="AF4" s="82"/>
    </row>
    <row r="5" spans="1:23" s="82" customFormat="1" ht="11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32" s="83" customFormat="1" ht="30" customHeight="1">
      <c r="A6" s="146" t="s">
        <v>287</v>
      </c>
      <c r="B6" s="144" t="s">
        <v>471</v>
      </c>
      <c r="C6" s="146" t="s">
        <v>246</v>
      </c>
      <c r="D6" s="146" t="s">
        <v>409</v>
      </c>
      <c r="E6" s="146" t="s">
        <v>286</v>
      </c>
      <c r="F6" s="146" t="s">
        <v>162</v>
      </c>
      <c r="G6" s="169" t="s">
        <v>333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46" t="s">
        <v>308</v>
      </c>
      <c r="V6" s="146" t="s">
        <v>309</v>
      </c>
      <c r="W6" s="155" t="s">
        <v>175</v>
      </c>
      <c r="X6" s="82"/>
      <c r="Y6" s="82"/>
      <c r="Z6" s="82"/>
      <c r="AA6" s="82"/>
      <c r="AB6" s="82"/>
      <c r="AC6" s="82"/>
      <c r="AD6" s="82"/>
      <c r="AE6" s="82"/>
      <c r="AF6" s="82"/>
    </row>
    <row r="7" spans="1:32" ht="15" customHeight="1">
      <c r="A7" s="232"/>
      <c r="B7" s="156"/>
      <c r="C7" s="232"/>
      <c r="D7" s="232"/>
      <c r="E7" s="232"/>
      <c r="F7" s="232"/>
      <c r="G7" s="144" t="s">
        <v>157</v>
      </c>
      <c r="H7" s="144" t="s">
        <v>191</v>
      </c>
      <c r="I7" s="144" t="s">
        <v>156</v>
      </c>
      <c r="J7" s="144" t="s">
        <v>54</v>
      </c>
      <c r="K7" s="144" t="s">
        <v>55</v>
      </c>
      <c r="L7" s="144" t="s">
        <v>56</v>
      </c>
      <c r="M7" s="144" t="s">
        <v>617</v>
      </c>
      <c r="N7" s="144" t="s">
        <v>615</v>
      </c>
      <c r="O7" s="144" t="s">
        <v>57</v>
      </c>
      <c r="P7" s="144" t="s">
        <v>618</v>
      </c>
      <c r="Q7" s="144" t="s">
        <v>619</v>
      </c>
      <c r="R7" s="144" t="s">
        <v>620</v>
      </c>
      <c r="S7" s="144" t="s">
        <v>622</v>
      </c>
      <c r="T7" s="144" t="s">
        <v>621</v>
      </c>
      <c r="U7" s="233"/>
      <c r="V7" s="233"/>
      <c r="W7" s="231"/>
      <c r="X7" s="84"/>
      <c r="Y7" s="84"/>
      <c r="Z7" s="84"/>
      <c r="AA7" s="84"/>
      <c r="AB7" s="84"/>
      <c r="AC7" s="84"/>
      <c r="AD7" s="84"/>
      <c r="AE7" s="84"/>
      <c r="AF7" s="84"/>
    </row>
    <row r="8" spans="1:32" ht="102" customHeight="1">
      <c r="A8" s="232"/>
      <c r="B8" s="147"/>
      <c r="C8" s="232"/>
      <c r="D8" s="232"/>
      <c r="E8" s="232"/>
      <c r="F8" s="23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47"/>
      <c r="T8" s="152"/>
      <c r="U8" s="233"/>
      <c r="V8" s="233"/>
      <c r="W8" s="231"/>
      <c r="X8" s="84"/>
      <c r="Y8" s="84"/>
      <c r="Z8" s="84"/>
      <c r="AA8" s="84"/>
      <c r="AB8" s="84"/>
      <c r="AC8" s="84"/>
      <c r="AD8" s="84"/>
      <c r="AE8" s="84"/>
      <c r="AF8" s="84"/>
    </row>
    <row r="9" spans="1:32" ht="33.75" customHeight="1">
      <c r="A9" s="164" t="s">
        <v>379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  <c r="W9" s="47"/>
      <c r="X9" s="84"/>
      <c r="Y9" s="84"/>
      <c r="Z9" s="84"/>
      <c r="AA9" s="84"/>
      <c r="AB9" s="84"/>
      <c r="AC9" s="84"/>
      <c r="AD9" s="84"/>
      <c r="AE9" s="84"/>
      <c r="AF9" s="84"/>
    </row>
    <row r="10" spans="1:32" s="83" customFormat="1" ht="91.5" customHeight="1">
      <c r="A10" s="48" t="s">
        <v>380</v>
      </c>
      <c r="B10" s="49" t="s">
        <v>540</v>
      </c>
      <c r="C10" s="48" t="s">
        <v>247</v>
      </c>
      <c r="D10" s="48" t="s">
        <v>410</v>
      </c>
      <c r="E10" s="50" t="s">
        <v>381</v>
      </c>
      <c r="F10" s="50" t="s">
        <v>17</v>
      </c>
      <c r="G10" s="51">
        <v>180</v>
      </c>
      <c r="H10" s="51">
        <v>145</v>
      </c>
      <c r="I10" s="51">
        <v>140</v>
      </c>
      <c r="J10" s="52"/>
      <c r="K10" s="52"/>
      <c r="L10" s="52">
        <v>103.84</v>
      </c>
      <c r="M10" s="52"/>
      <c r="N10" s="52">
        <v>98.1</v>
      </c>
      <c r="O10" s="52">
        <v>157</v>
      </c>
      <c r="P10" s="52"/>
      <c r="Q10" s="52"/>
      <c r="R10" s="52"/>
      <c r="S10" s="52"/>
      <c r="T10" s="52"/>
      <c r="U10" s="50">
        <f aca="true" t="shared" si="0" ref="U10:U15">COUNT(G10:T10)</f>
        <v>6</v>
      </c>
      <c r="V10" s="53">
        <f aca="true" t="shared" si="1" ref="V10:V15">STDEVA(G10:T10)/(SUM(G10:T10)/COUNTIF(G10:T10,"&gt;0"))</f>
        <v>0.2287587116229584</v>
      </c>
      <c r="W10" s="47">
        <f aca="true" t="shared" si="2" ref="W10:W15">1/U10*(SUM(G10:T10))</f>
        <v>137.32333333333332</v>
      </c>
      <c r="X10" s="82"/>
      <c r="Y10" s="82"/>
      <c r="Z10" s="82"/>
      <c r="AA10" s="82"/>
      <c r="AB10" s="82"/>
      <c r="AC10" s="82"/>
      <c r="AD10" s="82"/>
      <c r="AE10" s="82"/>
      <c r="AF10" s="82"/>
    </row>
    <row r="11" spans="1:32" ht="90.75" customHeight="1">
      <c r="A11" s="48" t="s">
        <v>382</v>
      </c>
      <c r="B11" s="49" t="s">
        <v>536</v>
      </c>
      <c r="C11" s="48" t="s">
        <v>247</v>
      </c>
      <c r="D11" s="48" t="s">
        <v>411</v>
      </c>
      <c r="E11" s="50" t="s">
        <v>383</v>
      </c>
      <c r="F11" s="50" t="s">
        <v>17</v>
      </c>
      <c r="G11" s="51">
        <v>150</v>
      </c>
      <c r="H11" s="51">
        <v>130</v>
      </c>
      <c r="I11" s="51">
        <v>130</v>
      </c>
      <c r="J11" s="52">
        <v>88.4</v>
      </c>
      <c r="K11" s="52">
        <v>84.9</v>
      </c>
      <c r="L11" s="52">
        <v>100.32</v>
      </c>
      <c r="M11" s="52"/>
      <c r="N11" s="52"/>
      <c r="O11" s="52"/>
      <c r="P11" s="52">
        <v>83.85</v>
      </c>
      <c r="Q11" s="52"/>
      <c r="R11" s="52"/>
      <c r="S11" s="52"/>
      <c r="T11" s="52"/>
      <c r="U11" s="50">
        <f t="shared" si="0"/>
        <v>7</v>
      </c>
      <c r="V11" s="53">
        <f t="shared" si="1"/>
        <v>0.24340899594232876</v>
      </c>
      <c r="W11" s="47">
        <f t="shared" si="2"/>
        <v>109.63857142857141</v>
      </c>
      <c r="X11" s="84"/>
      <c r="Y11" s="84"/>
      <c r="Z11" s="84"/>
      <c r="AA11" s="84"/>
      <c r="AB11" s="84"/>
      <c r="AC11" s="84"/>
      <c r="AD11" s="84"/>
      <c r="AE11" s="84"/>
      <c r="AF11" s="84"/>
    </row>
    <row r="12" spans="1:32" s="88" customFormat="1" ht="90.75" customHeight="1">
      <c r="A12" s="54" t="s">
        <v>384</v>
      </c>
      <c r="B12" s="55" t="s">
        <v>537</v>
      </c>
      <c r="C12" s="48" t="s">
        <v>247</v>
      </c>
      <c r="D12" s="48" t="s">
        <v>411</v>
      </c>
      <c r="E12" s="75" t="s">
        <v>386</v>
      </c>
      <c r="F12" s="50" t="s">
        <v>17</v>
      </c>
      <c r="G12" s="51">
        <v>120</v>
      </c>
      <c r="H12" s="51">
        <v>105</v>
      </c>
      <c r="I12" s="51">
        <v>90</v>
      </c>
      <c r="J12" s="85"/>
      <c r="K12" s="85">
        <v>52.17</v>
      </c>
      <c r="L12" s="85"/>
      <c r="M12" s="85">
        <v>50.39</v>
      </c>
      <c r="N12" s="85"/>
      <c r="O12" s="85">
        <v>84</v>
      </c>
      <c r="P12" s="85">
        <v>48.14</v>
      </c>
      <c r="Q12" s="85">
        <v>74</v>
      </c>
      <c r="R12" s="85"/>
      <c r="S12" s="85">
        <v>65</v>
      </c>
      <c r="T12" s="85">
        <v>67.3</v>
      </c>
      <c r="U12" s="75">
        <f t="shared" si="0"/>
        <v>10</v>
      </c>
      <c r="V12" s="86">
        <f t="shared" si="1"/>
        <v>0.3190488681884443</v>
      </c>
      <c r="W12" s="47">
        <f t="shared" si="2"/>
        <v>75.60000000000001</v>
      </c>
      <c r="X12" s="87"/>
      <c r="Y12" s="87"/>
      <c r="Z12" s="87"/>
      <c r="AA12" s="87"/>
      <c r="AB12" s="87"/>
      <c r="AC12" s="87"/>
      <c r="AD12" s="87"/>
      <c r="AE12" s="87"/>
      <c r="AF12" s="87"/>
    </row>
    <row r="13" spans="1:32" ht="101.25" customHeight="1">
      <c r="A13" s="48" t="s">
        <v>387</v>
      </c>
      <c r="B13" s="49" t="s">
        <v>538</v>
      </c>
      <c r="C13" s="48" t="s">
        <v>247</v>
      </c>
      <c r="D13" s="48" t="s">
        <v>412</v>
      </c>
      <c r="E13" s="50" t="s">
        <v>388</v>
      </c>
      <c r="F13" s="50" t="s">
        <v>17</v>
      </c>
      <c r="G13" s="51">
        <v>98</v>
      </c>
      <c r="H13" s="51">
        <v>90</v>
      </c>
      <c r="I13" s="51">
        <v>95</v>
      </c>
      <c r="J13" s="52"/>
      <c r="K13" s="52">
        <v>60.2</v>
      </c>
      <c r="L13" s="52"/>
      <c r="M13" s="52">
        <v>46.35</v>
      </c>
      <c r="N13" s="52">
        <v>60</v>
      </c>
      <c r="O13" s="52"/>
      <c r="P13" s="52"/>
      <c r="Q13" s="52">
        <v>68</v>
      </c>
      <c r="R13" s="52">
        <v>40.85</v>
      </c>
      <c r="S13" s="52"/>
      <c r="T13" s="52">
        <v>70.1</v>
      </c>
      <c r="U13" s="50">
        <f t="shared" si="0"/>
        <v>9</v>
      </c>
      <c r="V13" s="53">
        <f t="shared" si="1"/>
        <v>0.2959841230951345</v>
      </c>
      <c r="W13" s="47">
        <f t="shared" si="2"/>
        <v>69.83333333333333</v>
      </c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s="83" customFormat="1" ht="90" customHeight="1">
      <c r="A14" s="48" t="s">
        <v>389</v>
      </c>
      <c r="B14" s="49" t="s">
        <v>541</v>
      </c>
      <c r="C14" s="48" t="s">
        <v>247</v>
      </c>
      <c r="D14" s="48" t="s">
        <v>413</v>
      </c>
      <c r="E14" s="50" t="s">
        <v>390</v>
      </c>
      <c r="F14" s="50" t="s">
        <v>17</v>
      </c>
      <c r="G14" s="51">
        <v>99</v>
      </c>
      <c r="H14" s="51">
        <v>100</v>
      </c>
      <c r="I14" s="51">
        <v>90</v>
      </c>
      <c r="J14" s="52">
        <v>63.98</v>
      </c>
      <c r="K14" s="52"/>
      <c r="L14" s="52">
        <v>61.6</v>
      </c>
      <c r="M14" s="52"/>
      <c r="N14" s="52"/>
      <c r="O14" s="52">
        <v>103</v>
      </c>
      <c r="P14" s="52">
        <v>60.69</v>
      </c>
      <c r="Q14" s="52"/>
      <c r="R14" s="52"/>
      <c r="S14" s="52"/>
      <c r="T14" s="52"/>
      <c r="U14" s="50">
        <f t="shared" si="0"/>
        <v>7</v>
      </c>
      <c r="V14" s="53">
        <f t="shared" si="1"/>
        <v>0.23753880641419672</v>
      </c>
      <c r="W14" s="47">
        <f t="shared" si="2"/>
        <v>82.61</v>
      </c>
      <c r="X14" s="82"/>
      <c r="Y14" s="82"/>
      <c r="Z14" s="82"/>
      <c r="AA14" s="82"/>
      <c r="AB14" s="82"/>
      <c r="AC14" s="82"/>
      <c r="AD14" s="82"/>
      <c r="AE14" s="82"/>
      <c r="AF14" s="82"/>
    </row>
    <row r="15" spans="1:32" s="83" customFormat="1" ht="90" customHeight="1">
      <c r="A15" s="48" t="s">
        <v>391</v>
      </c>
      <c r="B15" s="49" t="s">
        <v>539</v>
      </c>
      <c r="C15" s="48" t="s">
        <v>247</v>
      </c>
      <c r="D15" s="48" t="s">
        <v>411</v>
      </c>
      <c r="E15" s="50" t="s">
        <v>392</v>
      </c>
      <c r="F15" s="50" t="s">
        <v>17</v>
      </c>
      <c r="G15" s="51">
        <v>150</v>
      </c>
      <c r="H15" s="51">
        <v>162</v>
      </c>
      <c r="I15" s="51">
        <v>160</v>
      </c>
      <c r="J15" s="52"/>
      <c r="K15" s="52"/>
      <c r="L15" s="52"/>
      <c r="M15" s="52">
        <v>109.57</v>
      </c>
      <c r="N15" s="52">
        <v>90</v>
      </c>
      <c r="O15" s="52"/>
      <c r="P15" s="52">
        <v>104.7</v>
      </c>
      <c r="Q15" s="52"/>
      <c r="R15" s="52"/>
      <c r="S15" s="52"/>
      <c r="T15" s="52"/>
      <c r="U15" s="50">
        <f t="shared" si="0"/>
        <v>6</v>
      </c>
      <c r="V15" s="53">
        <f t="shared" si="1"/>
        <v>0.24391096018553043</v>
      </c>
      <c r="W15" s="89">
        <f t="shared" si="2"/>
        <v>129.37833333333333</v>
      </c>
      <c r="X15" s="82"/>
      <c r="Y15" s="82"/>
      <c r="Z15" s="82"/>
      <c r="AA15" s="82"/>
      <c r="AB15" s="82"/>
      <c r="AC15" s="82"/>
      <c r="AD15" s="82"/>
      <c r="AE15" s="82"/>
      <c r="AF15" s="82"/>
    </row>
    <row r="16" spans="1:32" ht="11.25">
      <c r="A16" s="42"/>
      <c r="B16" s="42"/>
      <c r="C16" s="42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84"/>
      <c r="Y16" s="84"/>
      <c r="Z16" s="84"/>
      <c r="AA16" s="84"/>
      <c r="AB16" s="84"/>
      <c r="AC16" s="84"/>
      <c r="AD16" s="84"/>
      <c r="AE16" s="84"/>
      <c r="AF16" s="84"/>
    </row>
    <row r="17" spans="1:32" ht="11.25">
      <c r="A17" s="42"/>
      <c r="B17" s="42"/>
      <c r="C17" s="42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84"/>
      <c r="Y17" s="84"/>
      <c r="Z17" s="84"/>
      <c r="AA17" s="84"/>
      <c r="AB17" s="84"/>
      <c r="AC17" s="84"/>
      <c r="AD17" s="84"/>
      <c r="AE17" s="84"/>
      <c r="AF17" s="84"/>
    </row>
    <row r="18" spans="1:23" ht="11.25">
      <c r="A18" s="42"/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11.25">
      <c r="A19" s="42"/>
      <c r="B19" s="42"/>
      <c r="C19" s="42"/>
      <c r="D19" s="42"/>
      <c r="E19" s="42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11.25">
      <c r="A20" s="42"/>
      <c r="B20" s="42"/>
      <c r="C20" s="42"/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1.25">
      <c r="A21" s="42"/>
      <c r="B21" s="42"/>
      <c r="C21" s="42"/>
      <c r="D21" s="42"/>
      <c r="E21" s="42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11.25">
      <c r="A22" s="42"/>
      <c r="B22" s="42"/>
      <c r="C22" s="42"/>
      <c r="D22" s="42"/>
      <c r="E22" s="42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1.25">
      <c r="A23" s="42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11.25">
      <c r="A24" s="42"/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1.25">
      <c r="A25" s="42"/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1.25">
      <c r="A26" s="42"/>
      <c r="B26" s="42"/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1.25">
      <c r="A27" s="42"/>
      <c r="B27" s="42"/>
      <c r="C27" s="42"/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1.25">
      <c r="A28" s="42"/>
      <c r="B28" s="42"/>
      <c r="C28" s="42"/>
      <c r="D28" s="42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1.25">
      <c r="A29" s="42"/>
      <c r="B29" s="42"/>
      <c r="C29" s="42"/>
      <c r="D29" s="42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1.25">
      <c r="A30" s="42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1.25">
      <c r="A31" s="42"/>
      <c r="B31" s="42"/>
      <c r="C31" s="42"/>
      <c r="D31" s="42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1.25">
      <c r="A32" s="42"/>
      <c r="B32" s="42"/>
      <c r="C32" s="42"/>
      <c r="D32" s="42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</sheetData>
  <sheetProtection/>
  <mergeCells count="28">
    <mergeCell ref="D6:D8"/>
    <mergeCell ref="V6:V8"/>
    <mergeCell ref="N7:N8"/>
    <mergeCell ref="T7:T8"/>
    <mergeCell ref="R7:R8"/>
    <mergeCell ref="S7:S8"/>
    <mergeCell ref="B6:B8"/>
    <mergeCell ref="I7:I8"/>
    <mergeCell ref="J7:J8"/>
    <mergeCell ref="K7:K8"/>
    <mergeCell ref="H7:H8"/>
    <mergeCell ref="M7:M8"/>
    <mergeCell ref="L7:L8"/>
    <mergeCell ref="Q7:Q8"/>
    <mergeCell ref="U1:W1"/>
    <mergeCell ref="U3:W3"/>
    <mergeCell ref="A4:W4"/>
    <mergeCell ref="A6:A8"/>
    <mergeCell ref="C6:C8"/>
    <mergeCell ref="E6:E8"/>
    <mergeCell ref="P7:P8"/>
    <mergeCell ref="G6:T6"/>
    <mergeCell ref="W6:W8"/>
    <mergeCell ref="F6:F8"/>
    <mergeCell ref="A9:V9"/>
    <mergeCell ref="O7:O8"/>
    <mergeCell ref="U6:U8"/>
    <mergeCell ref="G7:G8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PC_60</cp:lastModifiedBy>
  <cp:lastPrinted>2017-03-14T10:41:25Z</cp:lastPrinted>
  <dcterms:created xsi:type="dcterms:W3CDTF">2014-05-12T08:05:33Z</dcterms:created>
  <dcterms:modified xsi:type="dcterms:W3CDTF">2017-03-17T12:27:04Z</dcterms:modified>
  <cp:category/>
  <cp:version/>
  <cp:contentType/>
  <cp:contentStatus/>
</cp:coreProperties>
</file>